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ois\Documents\GYMNASTICS\DSIGO\"/>
    </mc:Choice>
  </mc:AlternateContent>
  <xr:revisionPtr revIDLastSave="0" documentId="8_{24342874-2402-46B9-AB0D-F4D0F874EF44}" xr6:coauthVersionLast="47" xr6:coauthVersionMax="47" xr10:uidLastSave="{00000000-0000-0000-0000-000000000000}"/>
  <bookViews>
    <workbookView xWindow="2340" yWindow="2340" windowWidth="15375" windowHeight="7875" xr2:uid="{B23A5E85-CDAD-F14B-96EE-BF6EBC128E8D}"/>
  </bookViews>
  <sheets>
    <sheet name="CLASSIFICHE" sheetId="2" r:id="rId1"/>
    <sheet name="RITMICA" sheetId="3" r:id="rId2"/>
    <sheet name="MASCHILE" sheetId="4" r:id="rId3"/>
    <sheet name="GAF SENIOR" sheetId="5" r:id="rId4"/>
    <sheet name="GAF JUNIOR" sheetId="6" r:id="rId5"/>
    <sheet name="SCHEDA" sheetId="7" r:id="rId6"/>
  </sheets>
  <definedNames>
    <definedName name="_xlnm.Print_Area" localSheetId="0">CLASSIFICHE!$B$33:$AQ$41</definedName>
    <definedName name="_xlnm.Print_Area" localSheetId="4">'GAF JUNIOR'!$L$17:$U$26</definedName>
    <definedName name="_xlnm.Print_Area" localSheetId="3">'GAF SENIOR'!$L$17:$U$26</definedName>
    <definedName name="_xlnm.Print_Area" localSheetId="2">MASCHILE!$L$17:$U$26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5" l="1"/>
  <c r="I12" i="5"/>
  <c r="I9" i="5"/>
  <c r="I10" i="5"/>
  <c r="I8" i="5"/>
  <c r="I9" i="6"/>
  <c r="I10" i="6"/>
  <c r="I8" i="6"/>
  <c r="T10" i="6"/>
  <c r="T9" i="6"/>
  <c r="T8" i="6"/>
  <c r="T10" i="5"/>
  <c r="T8" i="5"/>
  <c r="T12" i="5"/>
  <c r="T9" i="5"/>
  <c r="T11" i="5"/>
  <c r="I12" i="2"/>
  <c r="J12" i="2"/>
  <c r="AA12" i="2"/>
  <c r="AB12" i="2"/>
  <c r="AP12" i="2"/>
  <c r="I22" i="4"/>
  <c r="J22" i="4"/>
  <c r="AE24" i="4"/>
  <c r="AE23" i="4"/>
  <c r="AE25" i="4"/>
  <c r="AE21" i="4"/>
  <c r="AE20" i="4"/>
  <c r="AE22" i="4"/>
  <c r="T23" i="4"/>
  <c r="T22" i="4"/>
  <c r="T20" i="4"/>
  <c r="T21" i="4"/>
  <c r="T25" i="4"/>
  <c r="T24" i="4"/>
  <c r="I26" i="4"/>
  <c r="I21" i="4"/>
  <c r="I25" i="4"/>
  <c r="I23" i="4"/>
  <c r="I20" i="4"/>
  <c r="I24" i="4"/>
  <c r="AE13" i="4"/>
  <c r="AE8" i="4"/>
  <c r="AE9" i="4"/>
  <c r="AE11" i="4"/>
  <c r="AE10" i="4"/>
  <c r="AE12" i="4"/>
  <c r="T22" i="6"/>
  <c r="T20" i="6"/>
  <c r="T21" i="6"/>
  <c r="T21" i="5"/>
  <c r="T24" i="5"/>
  <c r="T25" i="5"/>
  <c r="T22" i="5"/>
  <c r="T20" i="5"/>
  <c r="T23" i="5"/>
  <c r="T12" i="4"/>
  <c r="T8" i="4"/>
  <c r="T9" i="4"/>
  <c r="T10" i="4"/>
  <c r="T13" i="4"/>
  <c r="T11" i="4"/>
  <c r="I22" i="6"/>
  <c r="I20" i="6"/>
  <c r="I21" i="6"/>
  <c r="I23" i="5"/>
  <c r="I20" i="5"/>
  <c r="I24" i="5"/>
  <c r="I22" i="5"/>
  <c r="I25" i="5"/>
  <c r="I21" i="5"/>
  <c r="I14" i="4"/>
  <c r="I8" i="4"/>
  <c r="I13" i="4"/>
  <c r="I11" i="4"/>
  <c r="I10" i="4"/>
  <c r="I9" i="4"/>
  <c r="I12" i="4"/>
  <c r="U20" i="6"/>
  <c r="J20" i="6"/>
  <c r="U22" i="6"/>
  <c r="J22" i="6"/>
  <c r="U21" i="6"/>
  <c r="J21" i="6"/>
  <c r="U9" i="6"/>
  <c r="J10" i="6"/>
  <c r="U10" i="6"/>
  <c r="J9" i="6"/>
  <c r="U8" i="6"/>
  <c r="J8" i="6"/>
  <c r="U20" i="5"/>
  <c r="U22" i="5"/>
  <c r="U25" i="5"/>
  <c r="U24" i="5"/>
  <c r="U21" i="5"/>
  <c r="U23" i="5"/>
  <c r="J25" i="5"/>
  <c r="J22" i="5"/>
  <c r="J24" i="5"/>
  <c r="J20" i="5"/>
  <c r="J23" i="5"/>
  <c r="J21" i="5"/>
  <c r="U9" i="5"/>
  <c r="U12" i="5"/>
  <c r="U8" i="5"/>
  <c r="U10" i="5"/>
  <c r="U11" i="5"/>
  <c r="I14" i="5"/>
  <c r="J14" i="5"/>
  <c r="I13" i="5"/>
  <c r="J13" i="5"/>
  <c r="J12" i="5"/>
  <c r="J11" i="5"/>
  <c r="J10" i="5"/>
  <c r="J9" i="5"/>
  <c r="J8" i="5"/>
  <c r="AF20" i="4"/>
  <c r="AF21" i="4"/>
  <c r="AF25" i="4"/>
  <c r="AF23" i="4"/>
  <c r="AF24" i="4"/>
  <c r="AF22" i="4"/>
  <c r="U25" i="4"/>
  <c r="U21" i="4"/>
  <c r="U20" i="4"/>
  <c r="U22" i="4"/>
  <c r="U23" i="4"/>
  <c r="U24" i="4"/>
  <c r="J20" i="4"/>
  <c r="J23" i="4"/>
  <c r="J25" i="4"/>
  <c r="J21" i="4"/>
  <c r="J26" i="4"/>
  <c r="J24" i="4"/>
  <c r="AF10" i="4"/>
  <c r="AF11" i="4"/>
  <c r="AF9" i="4"/>
  <c r="AF8" i="4"/>
  <c r="AF13" i="4"/>
  <c r="AF12" i="4"/>
  <c r="U13" i="4"/>
  <c r="U10" i="4"/>
  <c r="U9" i="4"/>
  <c r="U8" i="4"/>
  <c r="U12" i="4"/>
  <c r="U11" i="4"/>
  <c r="J14" i="4"/>
  <c r="J8" i="4"/>
  <c r="J13" i="4"/>
  <c r="J11" i="4"/>
  <c r="J10" i="4"/>
  <c r="J9" i="4"/>
  <c r="J12" i="4"/>
  <c r="H10" i="3"/>
  <c r="I10" i="3"/>
  <c r="R10" i="3"/>
  <c r="S10" i="3"/>
  <c r="H17" i="3"/>
  <c r="I17" i="3"/>
  <c r="R17" i="3"/>
  <c r="S17" i="3"/>
  <c r="H9" i="3"/>
  <c r="I9" i="3"/>
  <c r="R9" i="3"/>
  <c r="S9" i="3"/>
  <c r="H15" i="3"/>
  <c r="I15" i="3"/>
  <c r="R16" i="3"/>
  <c r="S16" i="3"/>
  <c r="H16" i="3"/>
  <c r="I16" i="3"/>
  <c r="H8" i="3"/>
  <c r="I8" i="3"/>
  <c r="R8" i="3"/>
  <c r="S8" i="3"/>
  <c r="R15" i="3"/>
  <c r="S15" i="3"/>
  <c r="AA35" i="2"/>
  <c r="AA36" i="2"/>
  <c r="AA38" i="2"/>
  <c r="AA39" i="2"/>
  <c r="AA37" i="2"/>
  <c r="U35" i="2"/>
  <c r="U36" i="2"/>
  <c r="U38" i="2"/>
  <c r="U37" i="2"/>
  <c r="O35" i="2"/>
  <c r="O36" i="2"/>
  <c r="O38" i="2"/>
  <c r="O39" i="2"/>
  <c r="O40" i="2"/>
  <c r="O37" i="2"/>
  <c r="I35" i="2"/>
  <c r="J35" i="2"/>
  <c r="I36" i="2"/>
  <c r="J36" i="2"/>
  <c r="I38" i="2"/>
  <c r="J38" i="2"/>
  <c r="I39" i="2"/>
  <c r="J39" i="2"/>
  <c r="I37" i="2"/>
  <c r="J37" i="2"/>
  <c r="P40" i="2"/>
  <c r="AP40" i="2"/>
  <c r="P39" i="2"/>
  <c r="AB39" i="2"/>
  <c r="AP39" i="2"/>
  <c r="P36" i="2"/>
  <c r="V36" i="2"/>
  <c r="AB36" i="2"/>
  <c r="AP36" i="2"/>
  <c r="P35" i="2"/>
  <c r="V35" i="2"/>
  <c r="AB35" i="2"/>
  <c r="AP35" i="2"/>
  <c r="P38" i="2"/>
  <c r="V38" i="2"/>
  <c r="AB38" i="2"/>
  <c r="AP38" i="2"/>
  <c r="P37" i="2"/>
  <c r="V37" i="2"/>
  <c r="AB37" i="2"/>
  <c r="AP37" i="2"/>
  <c r="AA26" i="2"/>
  <c r="AB26" i="2"/>
  <c r="U26" i="2"/>
  <c r="V26" i="2"/>
  <c r="O26" i="2"/>
  <c r="P26" i="2"/>
  <c r="I26" i="2"/>
  <c r="J26" i="2"/>
  <c r="AP26" i="2"/>
  <c r="AA27" i="2"/>
  <c r="AB27" i="2"/>
  <c r="U27" i="2"/>
  <c r="V27" i="2"/>
  <c r="O27" i="2"/>
  <c r="P27" i="2"/>
  <c r="I27" i="2"/>
  <c r="J27" i="2"/>
  <c r="AP27" i="2"/>
  <c r="AA22" i="2"/>
  <c r="AB22" i="2"/>
  <c r="U22" i="2"/>
  <c r="V22" i="2"/>
  <c r="O22" i="2"/>
  <c r="P22" i="2"/>
  <c r="I22" i="2"/>
  <c r="J22" i="2"/>
  <c r="AP22" i="2"/>
  <c r="AA25" i="2"/>
  <c r="AB25" i="2"/>
  <c r="U25" i="2"/>
  <c r="V25" i="2"/>
  <c r="O25" i="2"/>
  <c r="P25" i="2"/>
  <c r="I25" i="2"/>
  <c r="J25" i="2"/>
  <c r="AP25" i="2"/>
  <c r="AA21" i="2"/>
  <c r="AB21" i="2"/>
  <c r="U21" i="2"/>
  <c r="V21" i="2"/>
  <c r="O21" i="2"/>
  <c r="P21" i="2"/>
  <c r="I21" i="2"/>
  <c r="J21" i="2"/>
  <c r="AP21" i="2"/>
  <c r="U20" i="2"/>
  <c r="V20" i="2"/>
  <c r="O20" i="2"/>
  <c r="P20" i="2"/>
  <c r="I20" i="2"/>
  <c r="J20" i="2"/>
  <c r="AA20" i="2"/>
  <c r="AB20" i="2"/>
  <c r="AP20" i="2"/>
  <c r="U19" i="2"/>
  <c r="V19" i="2"/>
  <c r="O19" i="2"/>
  <c r="P19" i="2"/>
  <c r="I19" i="2"/>
  <c r="J19" i="2"/>
  <c r="AA19" i="2"/>
  <c r="AB19" i="2"/>
  <c r="AP19" i="2"/>
  <c r="U24" i="2"/>
  <c r="V24" i="2"/>
  <c r="O24" i="2"/>
  <c r="P24" i="2"/>
  <c r="I24" i="2"/>
  <c r="J24" i="2"/>
  <c r="AA24" i="2"/>
  <c r="AB24" i="2"/>
  <c r="AP24" i="2"/>
  <c r="U23" i="2"/>
  <c r="V23" i="2"/>
  <c r="P23" i="2"/>
  <c r="J23" i="2"/>
  <c r="AA23" i="2"/>
  <c r="AB23" i="2"/>
  <c r="AP23" i="2"/>
  <c r="U28" i="2"/>
  <c r="V28" i="2"/>
  <c r="O28" i="2"/>
  <c r="P28" i="2"/>
  <c r="I28" i="2"/>
  <c r="J28" i="2"/>
  <c r="AA28" i="2"/>
  <c r="AB28" i="2"/>
  <c r="AP28" i="2"/>
  <c r="U29" i="2"/>
  <c r="V29" i="2"/>
  <c r="O29" i="2"/>
  <c r="P29" i="2"/>
  <c r="I29" i="2"/>
  <c r="J29" i="2"/>
  <c r="AA29" i="2"/>
  <c r="AB29" i="2"/>
  <c r="AP29" i="2"/>
  <c r="AA18" i="2"/>
  <c r="AB18" i="2"/>
  <c r="U18" i="2"/>
  <c r="V18" i="2"/>
  <c r="O18" i="2"/>
  <c r="P18" i="2"/>
  <c r="I18" i="2"/>
  <c r="J18" i="2"/>
  <c r="AP18" i="2"/>
  <c r="I9" i="2"/>
  <c r="J9" i="2"/>
  <c r="O9" i="2"/>
  <c r="P9" i="2"/>
  <c r="U9" i="2"/>
  <c r="V9" i="2"/>
  <c r="AA9" i="2"/>
  <c r="AB9" i="2"/>
  <c r="AG9" i="2"/>
  <c r="AH9" i="2"/>
  <c r="AM9" i="2"/>
  <c r="AN9" i="2"/>
  <c r="AP9" i="2"/>
  <c r="I6" i="2"/>
  <c r="J6" i="2"/>
  <c r="O6" i="2"/>
  <c r="P6" i="2"/>
  <c r="U6" i="2"/>
  <c r="V6" i="2"/>
  <c r="AA6" i="2"/>
  <c r="AB6" i="2"/>
  <c r="AG6" i="2"/>
  <c r="AH6" i="2"/>
  <c r="AM6" i="2"/>
  <c r="AN6" i="2"/>
  <c r="AP6" i="2"/>
  <c r="I7" i="2"/>
  <c r="J7" i="2"/>
  <c r="O7" i="2"/>
  <c r="P7" i="2"/>
  <c r="U7" i="2"/>
  <c r="V7" i="2"/>
  <c r="AA7" i="2"/>
  <c r="AB7" i="2"/>
  <c r="AG7" i="2"/>
  <c r="AH7" i="2"/>
  <c r="AM7" i="2"/>
  <c r="AN7" i="2"/>
  <c r="AP7" i="2"/>
  <c r="I8" i="2"/>
  <c r="J8" i="2"/>
  <c r="O8" i="2"/>
  <c r="P8" i="2"/>
  <c r="U8" i="2"/>
  <c r="V8" i="2"/>
  <c r="AA8" i="2"/>
  <c r="AB8" i="2"/>
  <c r="AG8" i="2"/>
  <c r="AH8" i="2"/>
  <c r="AM8" i="2"/>
  <c r="AN8" i="2"/>
  <c r="AP8" i="2"/>
  <c r="I11" i="2"/>
  <c r="J11" i="2"/>
  <c r="O11" i="2"/>
  <c r="P11" i="2"/>
  <c r="U11" i="2"/>
  <c r="V11" i="2"/>
  <c r="AA11" i="2"/>
  <c r="AB11" i="2"/>
  <c r="AG11" i="2"/>
  <c r="AH11" i="2"/>
  <c r="AM11" i="2"/>
  <c r="AN11" i="2"/>
  <c r="AP11" i="2"/>
  <c r="I10" i="2"/>
  <c r="J10" i="2"/>
  <c r="O10" i="2"/>
  <c r="P10" i="2"/>
  <c r="U10" i="2"/>
  <c r="V10" i="2"/>
  <c r="AA10" i="2"/>
  <c r="AB10" i="2"/>
  <c r="AG10" i="2"/>
  <c r="AH10" i="2"/>
  <c r="AM10" i="2"/>
  <c r="AN10" i="2"/>
  <c r="AP10" i="2"/>
  <c r="B7" i="2"/>
  <c r="B8" i="2"/>
  <c r="B9" i="2"/>
  <c r="B10" i="2"/>
  <c r="B11" i="2"/>
  <c r="B12" i="2"/>
</calcChain>
</file>

<file path=xl/sharedStrings.xml><?xml version="1.0" encoding="utf-8"?>
<sst xmlns="http://schemas.openxmlformats.org/spreadsheetml/2006/main" count="712" uniqueCount="76">
  <si>
    <t xml:space="preserve"> </t>
  </si>
  <si>
    <t>RITMICA</t>
  </si>
  <si>
    <t>GAF</t>
  </si>
  <si>
    <t>GATTI</t>
  </si>
  <si>
    <t>MAZZETTO</t>
  </si>
  <si>
    <t>FUNE</t>
  </si>
  <si>
    <t>PASINI</t>
  </si>
  <si>
    <t>PALLA</t>
  </si>
  <si>
    <t>GOBBO</t>
  </si>
  <si>
    <t>CLAVETTE</t>
  </si>
  <si>
    <t>NASTRO</t>
  </si>
  <si>
    <t>D</t>
  </si>
  <si>
    <t>E1</t>
  </si>
  <si>
    <t>E2</t>
  </si>
  <si>
    <t>E</t>
  </si>
  <si>
    <t>FLOOR</t>
  </si>
  <si>
    <t>POMMEL HORSE</t>
  </si>
  <si>
    <t>RINGS</t>
  </si>
  <si>
    <t>VAULT</t>
  </si>
  <si>
    <t>PBARS</t>
  </si>
  <si>
    <t>HBAR</t>
  </si>
  <si>
    <t xml:space="preserve">GAM </t>
  </si>
  <si>
    <t>BEAM</t>
  </si>
  <si>
    <t>UNEVEN BARS</t>
  </si>
  <si>
    <t>E3</t>
  </si>
  <si>
    <t>NF</t>
  </si>
  <si>
    <t>NOME</t>
  </si>
  <si>
    <t>CORPO LIBERO</t>
  </si>
  <si>
    <t>CAVALLO</t>
  </si>
  <si>
    <t>ANELLI</t>
  </si>
  <si>
    <t>VOLTEGGIO</t>
  </si>
  <si>
    <t>PARALLELE</t>
  </si>
  <si>
    <t>SBARRA</t>
  </si>
  <si>
    <t>TRAVE</t>
  </si>
  <si>
    <t>BARBIERO</t>
  </si>
  <si>
    <t>CAMPIONATO DEL MONDO DSIGO</t>
  </si>
  <si>
    <t>PONTE DI LEGNO (BS)ITALIA</t>
  </si>
  <si>
    <t>1-5 DICEMBRE 2022</t>
  </si>
  <si>
    <t>WORLD CHAMPIONSHIP DSIGO</t>
  </si>
  <si>
    <t>1-5 DECEMBER 2022</t>
  </si>
  <si>
    <t>GABOSSI MARIO</t>
  </si>
  <si>
    <t>ITA</t>
  </si>
  <si>
    <t>MAINO RICCARDO</t>
  </si>
  <si>
    <t>ALARCON JUAN IGNACIO</t>
  </si>
  <si>
    <t>ARG</t>
  </si>
  <si>
    <t>FABIANI CLAUDIO</t>
  </si>
  <si>
    <t>ZANCHI GIAMPIETRO HIROKI</t>
  </si>
  <si>
    <t>KOSTADINOV EMILYAN</t>
  </si>
  <si>
    <t>BUL</t>
  </si>
  <si>
    <t>PHILLIPS CHARLES</t>
  </si>
  <si>
    <t>ZA</t>
  </si>
  <si>
    <t>WETZEL AGUILAR MAIA BARBARA</t>
  </si>
  <si>
    <t>MEX</t>
  </si>
  <si>
    <t>CEPULYTE GODA</t>
  </si>
  <si>
    <t>LT</t>
  </si>
  <si>
    <t>KUTKO DIANA</t>
  </si>
  <si>
    <t>ANGELOVA RADENA</t>
  </si>
  <si>
    <t>ABATE ASIA</t>
  </si>
  <si>
    <t>BATTISTONI ROBERTA</t>
  </si>
  <si>
    <t>SALUGAITE NIKITA</t>
  </si>
  <si>
    <t>BECCARI ALICE</t>
  </si>
  <si>
    <t>MAIN PINO JULIETA</t>
  </si>
  <si>
    <t>CARDENAS VALENCIA HELENA MICHEL</t>
  </si>
  <si>
    <t>COTOGNI DANIELA</t>
  </si>
  <si>
    <t>SALMON GABRIELLE</t>
  </si>
  <si>
    <t>NZL</t>
  </si>
  <si>
    <t>DIEZ ALBEROLA MARIA</t>
  </si>
  <si>
    <t>ESP</t>
  </si>
  <si>
    <t>MARIN FERNANDEZ SARA</t>
  </si>
  <si>
    <t>S</t>
  </si>
  <si>
    <t>CAT</t>
  </si>
  <si>
    <t>J</t>
  </si>
  <si>
    <t>III</t>
  </si>
  <si>
    <t>ALL AROUND</t>
  </si>
  <si>
    <t>APPARATUS</t>
  </si>
  <si>
    <t>KOSTADINOV EMILIYAN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</si>
</sst>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3" xfId="0" applyFont="1" applyBorder="1" applyAlignment="1">
      <alignment horizontal="center"/>
    </xf>
    <xf numFmtId="0" fontId="3" fillId="5" borderId="1" xfId="0" applyFont="1" applyFill="1" applyBorder="1"/>
    <xf numFmtId="0" fontId="3" fillId="5" borderId="10" xfId="0" applyFont="1" applyFill="1" applyBorder="1"/>
    <xf numFmtId="0" fontId="1" fillId="6" borderId="1" xfId="0" applyFont="1" applyFill="1" applyBorder="1"/>
    <xf numFmtId="0" fontId="3" fillId="7" borderId="10" xfId="0" applyFont="1" applyFill="1" applyBorder="1"/>
    <xf numFmtId="0" fontId="3" fillId="8" borderId="10" xfId="0" applyFont="1" applyFill="1" applyBorder="1"/>
    <xf numFmtId="0" fontId="1" fillId="9" borderId="1" xfId="0" applyFont="1" applyFill="1" applyBorder="1"/>
    <xf numFmtId="0" fontId="3" fillId="10" borderId="10" xfId="0" applyFont="1" applyFill="1" applyBorder="1"/>
    <xf numFmtId="0" fontId="1" fillId="11" borderId="1" xfId="0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2" fontId="1" fillId="2" borderId="11" xfId="0" applyNumberFormat="1" applyFont="1" applyFill="1" applyBorder="1"/>
    <xf numFmtId="2" fontId="1" fillId="2" borderId="12" xfId="0" applyNumberFormat="1" applyFont="1" applyFill="1" applyBorder="1"/>
    <xf numFmtId="2" fontId="1" fillId="6" borderId="12" xfId="0" applyNumberFormat="1" applyFont="1" applyFill="1" applyBorder="1"/>
    <xf numFmtId="2" fontId="1" fillId="6" borderId="13" xfId="0" applyNumberFormat="1" applyFont="1" applyFill="1" applyBorder="1"/>
    <xf numFmtId="2" fontId="1" fillId="9" borderId="12" xfId="0" applyNumberFormat="1" applyFont="1" applyFill="1" applyBorder="1"/>
    <xf numFmtId="2" fontId="1" fillId="11" borderId="13" xfId="0" applyNumberFormat="1" applyFont="1" applyFill="1" applyBorder="1"/>
    <xf numFmtId="2" fontId="1" fillId="6" borderId="1" xfId="0" applyNumberFormat="1" applyFont="1" applyFill="1" applyBorder="1"/>
    <xf numFmtId="164" fontId="1" fillId="6" borderId="1" xfId="0" applyNumberFormat="1" applyFont="1" applyFill="1" applyBorder="1"/>
    <xf numFmtId="0" fontId="3" fillId="12" borderId="10" xfId="0" applyFont="1" applyFill="1" applyBorder="1"/>
    <xf numFmtId="0" fontId="1" fillId="13" borderId="0" xfId="0" applyFont="1" applyFill="1"/>
    <xf numFmtId="0" fontId="3" fillId="14" borderId="10" xfId="0" applyFont="1" applyFill="1" applyBorder="1"/>
    <xf numFmtId="0" fontId="1" fillId="13" borderId="1" xfId="0" applyFont="1" applyFill="1" applyBorder="1"/>
    <xf numFmtId="2" fontId="1" fillId="13" borderId="1" xfId="0" applyNumberFormat="1" applyFont="1" applyFill="1" applyBorder="1"/>
    <xf numFmtId="164" fontId="1" fillId="13" borderId="1" xfId="0" applyNumberFormat="1" applyFont="1" applyFill="1" applyBorder="1"/>
    <xf numFmtId="2" fontId="1" fillId="13" borderId="12" xfId="0" applyNumberFormat="1" applyFont="1" applyFill="1" applyBorder="1"/>
    <xf numFmtId="0" fontId="1" fillId="15" borderId="1" xfId="0" applyFont="1" applyFill="1" applyBorder="1"/>
    <xf numFmtId="2" fontId="1" fillId="15" borderId="1" xfId="0" applyNumberFormat="1" applyFont="1" applyFill="1" applyBorder="1"/>
    <xf numFmtId="0" fontId="1" fillId="15" borderId="0" xfId="0" applyFont="1" applyFill="1"/>
    <xf numFmtId="164" fontId="1" fillId="15" borderId="1" xfId="0" applyNumberFormat="1" applyFont="1" applyFill="1" applyBorder="1"/>
    <xf numFmtId="2" fontId="1" fillId="15" borderId="12" xfId="0" applyNumberFormat="1" applyFont="1" applyFill="1" applyBorder="1"/>
    <xf numFmtId="0" fontId="1" fillId="2" borderId="10" xfId="0" applyFont="1" applyFill="1" applyBorder="1"/>
    <xf numFmtId="0" fontId="1" fillId="13" borderId="10" xfId="0" applyFont="1" applyFill="1" applyBorder="1"/>
    <xf numFmtId="0" fontId="3" fillId="14" borderId="1" xfId="0" applyFont="1" applyFill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2" fontId="4" fillId="0" borderId="0" xfId="0" applyNumberFormat="1" applyFont="1"/>
    <xf numFmtId="2" fontId="4" fillId="0" borderId="1" xfId="0" applyNumberFormat="1" applyFont="1" applyBorder="1"/>
    <xf numFmtId="2" fontId="0" fillId="0" borderId="0" xfId="0" applyNumberFormat="1"/>
    <xf numFmtId="1" fontId="4" fillId="0" borderId="0" xfId="0" applyNumberFormat="1" applyFont="1"/>
    <xf numFmtId="2" fontId="1" fillId="2" borderId="0" xfId="0" applyNumberFormat="1" applyFont="1" applyFill="1"/>
    <xf numFmtId="2" fontId="3" fillId="5" borderId="1" xfId="0" applyNumberFormat="1" applyFont="1" applyFill="1" applyBorder="1"/>
    <xf numFmtId="2" fontId="3" fillId="5" borderId="10" xfId="0" applyNumberFormat="1" applyFont="1" applyFill="1" applyBorder="1"/>
    <xf numFmtId="2" fontId="1" fillId="0" borderId="3" xfId="0" applyNumberFormat="1" applyFont="1" applyBorder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" fontId="1" fillId="2" borderId="0" xfId="0" applyNumberFormat="1" applyFont="1" applyFill="1"/>
    <xf numFmtId="1" fontId="0" fillId="0" borderId="0" xfId="0" applyNumberFormat="1"/>
    <xf numFmtId="1" fontId="1" fillId="0" borderId="3" xfId="0" applyNumberFormat="1" applyFont="1" applyBorder="1"/>
    <xf numFmtId="1" fontId="1" fillId="0" borderId="0" xfId="0" applyNumberFormat="1" applyFont="1" applyAlignment="1">
      <alignment horizontal="center"/>
    </xf>
    <xf numFmtId="2" fontId="4" fillId="2" borderId="1" xfId="0" applyNumberFormat="1" applyFont="1" applyFill="1" applyBorder="1"/>
    <xf numFmtId="0" fontId="1" fillId="3" borderId="14" xfId="0" applyFont="1" applyFill="1" applyBorder="1"/>
    <xf numFmtId="0" fontId="1" fillId="2" borderId="14" xfId="0" applyFont="1" applyFill="1" applyBorder="1"/>
    <xf numFmtId="2" fontId="1" fillId="2" borderId="14" xfId="0" applyNumberFormat="1" applyFont="1" applyFill="1" applyBorder="1"/>
    <xf numFmtId="164" fontId="1" fillId="2" borderId="14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7" fillId="0" borderId="0" xfId="0" applyNumberFormat="1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13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7306D-6518-9E44-8E47-1A6BD5536DFA}">
  <dimension ref="B1:AQ41"/>
  <sheetViews>
    <sheetView tabSelected="1" zoomScale="88" zoomScaleNormal="88" workbookViewId="0">
      <selection activeCell="F21" sqref="F21"/>
    </sheetView>
  </sheetViews>
  <sheetFormatPr defaultColWidth="10.875" defaultRowHeight="18.75" x14ac:dyDescent="0.3"/>
  <cols>
    <col min="1" max="1" width="4.625" style="1" customWidth="1"/>
    <col min="2" max="2" width="2.375" style="1" bestFit="1" customWidth="1"/>
    <col min="3" max="3" width="38.875" style="1" bestFit="1" customWidth="1"/>
    <col min="4" max="4" width="5.375" style="1" bestFit="1" customWidth="1"/>
    <col min="5" max="5" width="5.375" style="2" customWidth="1"/>
    <col min="6" max="9" width="5.875" style="1" customWidth="1"/>
    <col min="10" max="10" width="6.375" style="1" bestFit="1" customWidth="1"/>
    <col min="11" max="11" width="2.125" style="1" customWidth="1"/>
    <col min="12" max="15" width="5.875" style="1" customWidth="1"/>
    <col min="16" max="16" width="6.375" style="1" bestFit="1" customWidth="1"/>
    <col min="17" max="17" width="2" style="1" customWidth="1"/>
    <col min="18" max="21" width="5.875" style="1" customWidth="1"/>
    <col min="22" max="22" width="7.5" style="1" bestFit="1" customWidth="1"/>
    <col min="23" max="23" width="1.875" style="1" customWidth="1"/>
    <col min="24" max="27" width="5.875" style="1" customWidth="1"/>
    <col min="28" max="28" width="6.375" style="1" bestFit="1" customWidth="1"/>
    <col min="29" max="29" width="2.125" style="1" customWidth="1"/>
    <col min="30" max="33" width="5.875" style="1" customWidth="1"/>
    <col min="34" max="34" width="6.375" style="1" bestFit="1" customWidth="1"/>
    <col min="35" max="35" width="2.125" style="1" customWidth="1"/>
    <col min="36" max="40" width="5.875" style="1" customWidth="1"/>
    <col min="41" max="41" width="2" style="1" customWidth="1"/>
    <col min="42" max="42" width="7.5" style="1" bestFit="1" customWidth="1"/>
    <col min="43" max="46" width="4.875" style="1" customWidth="1"/>
    <col min="47" max="47" width="1.875" style="1" customWidth="1"/>
    <col min="48" max="61" width="6.875" style="1" customWidth="1"/>
    <col min="62" max="16384" width="10.875" style="1"/>
  </cols>
  <sheetData>
    <row r="1" spans="2:43" s="89" customFormat="1" ht="21" x14ac:dyDescent="0.35">
      <c r="C1" s="89" t="s">
        <v>35</v>
      </c>
      <c r="E1" s="91"/>
      <c r="I1" s="89" t="s">
        <v>36</v>
      </c>
      <c r="P1" s="89" t="s">
        <v>37</v>
      </c>
    </row>
    <row r="2" spans="2:43" s="89" customFormat="1" ht="21" x14ac:dyDescent="0.35">
      <c r="C2" s="89" t="s">
        <v>38</v>
      </c>
      <c r="E2" s="91"/>
      <c r="P2" s="89" t="s">
        <v>39</v>
      </c>
    </row>
    <row r="3" spans="2:43" s="89" customFormat="1" ht="21.75" thickBot="1" x14ac:dyDescent="0.4">
      <c r="C3" s="89" t="s">
        <v>73</v>
      </c>
      <c r="E3" s="91"/>
    </row>
    <row r="4" spans="2:43" ht="31.5" x14ac:dyDescent="0.5">
      <c r="B4" s="6"/>
      <c r="C4" s="16" t="s">
        <v>21</v>
      </c>
      <c r="D4" s="16"/>
      <c r="E4" s="88" t="s">
        <v>70</v>
      </c>
      <c r="F4" s="7"/>
      <c r="G4" s="7" t="s">
        <v>15</v>
      </c>
      <c r="H4" s="7"/>
      <c r="I4" s="7"/>
      <c r="J4" s="7"/>
      <c r="K4" s="7"/>
      <c r="L4" s="7"/>
      <c r="M4" s="7" t="s">
        <v>16</v>
      </c>
      <c r="N4" s="7"/>
      <c r="O4" s="7"/>
      <c r="P4" s="7"/>
      <c r="Q4" s="7"/>
      <c r="R4" s="7"/>
      <c r="S4" s="7" t="s">
        <v>17</v>
      </c>
      <c r="T4" s="7"/>
      <c r="U4" s="7"/>
      <c r="V4" s="7"/>
      <c r="W4" s="7"/>
      <c r="X4" s="7"/>
      <c r="Y4" s="7" t="s">
        <v>18</v>
      </c>
      <c r="Z4" s="7"/>
      <c r="AA4" s="7"/>
      <c r="AB4" s="7"/>
      <c r="AC4" s="7"/>
      <c r="AD4" s="7"/>
      <c r="AE4" s="7" t="s">
        <v>19</v>
      </c>
      <c r="AF4" s="7"/>
      <c r="AG4" s="7"/>
      <c r="AH4" s="7"/>
      <c r="AI4" s="7"/>
      <c r="AJ4" s="7"/>
      <c r="AK4" s="7" t="s">
        <v>20</v>
      </c>
      <c r="AL4" s="7"/>
      <c r="AM4" s="7"/>
      <c r="AN4" s="7"/>
      <c r="AO4" s="7"/>
      <c r="AP4" s="7"/>
      <c r="AQ4" s="8"/>
    </row>
    <row r="5" spans="2:43" s="2" customFormat="1" x14ac:dyDescent="0.3">
      <c r="B5" s="9"/>
      <c r="F5" s="2" t="s">
        <v>11</v>
      </c>
      <c r="G5" s="2" t="s">
        <v>12</v>
      </c>
      <c r="H5" s="2" t="s">
        <v>13</v>
      </c>
      <c r="I5" s="2" t="s">
        <v>14</v>
      </c>
      <c r="J5" s="2" t="s">
        <v>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0</v>
      </c>
      <c r="X5" s="2" t="s">
        <v>11</v>
      </c>
      <c r="Y5" s="2" t="s">
        <v>12</v>
      </c>
      <c r="Z5" s="2" t="s">
        <v>13</v>
      </c>
      <c r="AA5" s="2" t="s">
        <v>14</v>
      </c>
      <c r="AB5" s="2" t="s">
        <v>0</v>
      </c>
      <c r="AD5" s="2" t="s">
        <v>11</v>
      </c>
      <c r="AE5" s="2" t="s">
        <v>12</v>
      </c>
      <c r="AF5" s="2" t="s">
        <v>13</v>
      </c>
      <c r="AG5" s="2" t="s">
        <v>14</v>
      </c>
      <c r="AH5" s="2" t="s">
        <v>0</v>
      </c>
      <c r="AJ5" s="2" t="s">
        <v>11</v>
      </c>
      <c r="AK5" s="2" t="s">
        <v>12</v>
      </c>
      <c r="AL5" s="2" t="s">
        <v>13</v>
      </c>
      <c r="AM5" s="2" t="s">
        <v>14</v>
      </c>
      <c r="AN5" s="2" t="s">
        <v>0</v>
      </c>
      <c r="AQ5" s="10"/>
    </row>
    <row r="6" spans="2:43" x14ac:dyDescent="0.3">
      <c r="B6" s="11">
        <v>1</v>
      </c>
      <c r="C6" s="3" t="s">
        <v>40</v>
      </c>
      <c r="D6" s="3" t="s">
        <v>41</v>
      </c>
      <c r="E6" s="73" t="s">
        <v>69</v>
      </c>
      <c r="F6" s="4">
        <v>6.6</v>
      </c>
      <c r="G6" s="4">
        <v>1.2</v>
      </c>
      <c r="H6" s="4">
        <v>1.3</v>
      </c>
      <c r="I6" s="4">
        <f t="shared" ref="I6:I12" si="0">10-(G6+H6)/2</f>
        <v>8.75</v>
      </c>
      <c r="J6" s="25">
        <f t="shared" ref="J6:J12" si="1">F6+I6</f>
        <v>15.35</v>
      </c>
      <c r="L6" s="4">
        <v>4.3</v>
      </c>
      <c r="M6" s="4">
        <v>1.5</v>
      </c>
      <c r="N6" s="4">
        <v>1.6</v>
      </c>
      <c r="O6" s="4">
        <f t="shared" ref="O6:O11" si="2">10-(M6+N6)/2</f>
        <v>8.4499999999999993</v>
      </c>
      <c r="P6" s="25">
        <f t="shared" ref="P6:P11" si="3">L6+O6</f>
        <v>12.75</v>
      </c>
      <c r="R6" s="4">
        <v>5.9</v>
      </c>
      <c r="S6" s="4">
        <v>0.9</v>
      </c>
      <c r="T6" s="26">
        <v>1</v>
      </c>
      <c r="U6" s="4">
        <f t="shared" ref="U6:U11" si="4">10-(S6+T6)/2</f>
        <v>9.0500000000000007</v>
      </c>
      <c r="V6" s="25">
        <f t="shared" ref="V6:V11" si="5">R6+U6</f>
        <v>14.950000000000001</v>
      </c>
      <c r="X6" s="4">
        <v>4.0999999999999996</v>
      </c>
      <c r="Y6" s="4">
        <v>1.1000000000000001</v>
      </c>
      <c r="Z6" s="4">
        <v>1.1000000000000001</v>
      </c>
      <c r="AA6" s="25">
        <f t="shared" ref="AA6:AA12" si="6">10-(Y6+Z6)/2</f>
        <v>8.9</v>
      </c>
      <c r="AB6" s="25">
        <f t="shared" ref="AB6:AB12" si="7">X6+AA6</f>
        <v>13</v>
      </c>
      <c r="AD6" s="4">
        <v>5.0999999999999996</v>
      </c>
      <c r="AE6" s="4">
        <v>1.1000000000000001</v>
      </c>
      <c r="AF6" s="26">
        <v>1</v>
      </c>
      <c r="AG6" s="4">
        <f t="shared" ref="AG6:AG11" si="8">10-(AE6+AF6)/2</f>
        <v>8.9499999999999993</v>
      </c>
      <c r="AH6" s="25">
        <f t="shared" ref="AH6:AH11" si="9">AD6+AG6</f>
        <v>14.049999999999999</v>
      </c>
      <c r="AJ6" s="4">
        <v>3.3</v>
      </c>
      <c r="AK6" s="26">
        <v>2</v>
      </c>
      <c r="AL6" s="4">
        <v>1.9</v>
      </c>
      <c r="AM6" s="4">
        <f t="shared" ref="AM6:AM11" si="10">10-(AK6+AL6)/2</f>
        <v>8.0500000000000007</v>
      </c>
      <c r="AN6" s="4">
        <f t="shared" ref="AN6:AN11" si="11">AJ6+AM6</f>
        <v>11.350000000000001</v>
      </c>
      <c r="AP6" s="25">
        <f t="shared" ref="AP6:AP11" si="12">J6+P6+V6+AB6+AH6+AN6</f>
        <v>81.450000000000017</v>
      </c>
      <c r="AQ6" s="12"/>
    </row>
    <row r="7" spans="2:43" x14ac:dyDescent="0.3">
      <c r="B7" s="11">
        <f>B6+1</f>
        <v>2</v>
      </c>
      <c r="C7" s="3" t="s">
        <v>42</v>
      </c>
      <c r="D7" s="3" t="s">
        <v>41</v>
      </c>
      <c r="E7" s="73" t="s">
        <v>69</v>
      </c>
      <c r="F7" s="4">
        <v>6.8</v>
      </c>
      <c r="G7" s="4">
        <v>1.5</v>
      </c>
      <c r="H7" s="4">
        <v>1.4</v>
      </c>
      <c r="I7" s="4">
        <f t="shared" si="0"/>
        <v>8.5500000000000007</v>
      </c>
      <c r="J7" s="25">
        <f t="shared" si="1"/>
        <v>15.350000000000001</v>
      </c>
      <c r="L7" s="4">
        <v>4.5</v>
      </c>
      <c r="M7" s="4">
        <v>1.2</v>
      </c>
      <c r="N7" s="4">
        <v>1.3</v>
      </c>
      <c r="O7" s="4">
        <f t="shared" si="2"/>
        <v>8.75</v>
      </c>
      <c r="P7" s="25">
        <f t="shared" si="3"/>
        <v>13.25</v>
      </c>
      <c r="R7" s="4">
        <v>5.9</v>
      </c>
      <c r="S7" s="4">
        <v>1.3</v>
      </c>
      <c r="T7" s="4">
        <v>1.4</v>
      </c>
      <c r="U7" s="4">
        <f t="shared" si="4"/>
        <v>8.65</v>
      </c>
      <c r="V7" s="25">
        <f t="shared" si="5"/>
        <v>14.55</v>
      </c>
      <c r="X7" s="4">
        <v>4.0999999999999996</v>
      </c>
      <c r="Y7" s="4">
        <v>1.3</v>
      </c>
      <c r="Z7" s="4">
        <v>1.2</v>
      </c>
      <c r="AA7" s="4">
        <f t="shared" si="6"/>
        <v>8.75</v>
      </c>
      <c r="AB7" s="25">
        <f t="shared" si="7"/>
        <v>12.85</v>
      </c>
      <c r="AD7" s="4">
        <v>4.5999999999999996</v>
      </c>
      <c r="AE7" s="4">
        <v>0.9</v>
      </c>
      <c r="AF7" s="4">
        <v>0.9</v>
      </c>
      <c r="AG7" s="25">
        <f t="shared" si="8"/>
        <v>9.1</v>
      </c>
      <c r="AH7" s="25">
        <f t="shared" si="9"/>
        <v>13.7</v>
      </c>
      <c r="AJ7" s="4">
        <v>3.4</v>
      </c>
      <c r="AK7" s="4">
        <v>1.7</v>
      </c>
      <c r="AL7" s="4">
        <v>1.8</v>
      </c>
      <c r="AM7" s="4">
        <f t="shared" si="10"/>
        <v>8.25</v>
      </c>
      <c r="AN7" s="4">
        <f t="shared" si="11"/>
        <v>11.65</v>
      </c>
      <c r="AP7" s="25">
        <f t="shared" si="12"/>
        <v>81.350000000000009</v>
      </c>
      <c r="AQ7" s="12"/>
    </row>
    <row r="8" spans="2:43" x14ac:dyDescent="0.3">
      <c r="B8" s="11">
        <f t="shared" ref="B8:B12" si="13">B7+1</f>
        <v>3</v>
      </c>
      <c r="C8" s="3" t="s">
        <v>43</v>
      </c>
      <c r="D8" s="3" t="s">
        <v>44</v>
      </c>
      <c r="E8" s="73" t="s">
        <v>69</v>
      </c>
      <c r="F8" s="4">
        <v>6.4</v>
      </c>
      <c r="G8" s="4">
        <v>1.4</v>
      </c>
      <c r="H8" s="4">
        <v>1.3</v>
      </c>
      <c r="I8" s="4">
        <f t="shared" si="0"/>
        <v>8.65</v>
      </c>
      <c r="J8" s="25">
        <f t="shared" si="1"/>
        <v>15.05</v>
      </c>
      <c r="L8" s="4">
        <v>3.8</v>
      </c>
      <c r="M8" s="4">
        <v>1.9</v>
      </c>
      <c r="N8" s="4">
        <v>2.1</v>
      </c>
      <c r="O8" s="25">
        <f t="shared" si="2"/>
        <v>8</v>
      </c>
      <c r="P8" s="25">
        <f t="shared" si="3"/>
        <v>11.8</v>
      </c>
      <c r="R8" s="26">
        <v>6</v>
      </c>
      <c r="S8" s="4">
        <v>1.7</v>
      </c>
      <c r="T8" s="4">
        <v>1.6</v>
      </c>
      <c r="U8" s="4">
        <f t="shared" si="4"/>
        <v>8.35</v>
      </c>
      <c r="V8" s="25">
        <f t="shared" si="5"/>
        <v>14.35</v>
      </c>
      <c r="X8" s="4">
        <v>4.0999999999999996</v>
      </c>
      <c r="Y8" s="4">
        <v>1.3</v>
      </c>
      <c r="Z8" s="4">
        <v>1.2</v>
      </c>
      <c r="AA8" s="4">
        <f t="shared" si="6"/>
        <v>8.75</v>
      </c>
      <c r="AB8" s="25">
        <f t="shared" si="7"/>
        <v>12.85</v>
      </c>
      <c r="AD8" s="4">
        <v>5.6</v>
      </c>
      <c r="AE8" s="4">
        <v>3.3</v>
      </c>
      <c r="AF8" s="4">
        <v>3.5</v>
      </c>
      <c r="AG8" s="25">
        <f t="shared" si="8"/>
        <v>6.6</v>
      </c>
      <c r="AH8" s="25">
        <f t="shared" si="9"/>
        <v>12.2</v>
      </c>
      <c r="AJ8" s="4">
        <v>4.8</v>
      </c>
      <c r="AK8" s="4">
        <v>2.4</v>
      </c>
      <c r="AL8" s="4">
        <v>2.2999999999999998</v>
      </c>
      <c r="AM8" s="4">
        <f t="shared" si="10"/>
        <v>7.65</v>
      </c>
      <c r="AN8" s="4">
        <f t="shared" si="11"/>
        <v>12.45</v>
      </c>
      <c r="AP8" s="25">
        <f t="shared" si="12"/>
        <v>78.7</v>
      </c>
      <c r="AQ8" s="12"/>
    </row>
    <row r="9" spans="2:43" x14ac:dyDescent="0.3">
      <c r="B9" s="11">
        <f t="shared" si="13"/>
        <v>4</v>
      </c>
      <c r="C9" s="3" t="s">
        <v>45</v>
      </c>
      <c r="D9" s="3" t="s">
        <v>41</v>
      </c>
      <c r="E9" s="73" t="s">
        <v>69</v>
      </c>
      <c r="F9" s="4">
        <v>5.6</v>
      </c>
      <c r="G9" s="4">
        <v>0.7</v>
      </c>
      <c r="H9" s="4">
        <v>0.9</v>
      </c>
      <c r="I9" s="25">
        <f t="shared" si="0"/>
        <v>9.1999999999999993</v>
      </c>
      <c r="J9" s="25">
        <f t="shared" si="1"/>
        <v>14.799999999999999</v>
      </c>
      <c r="L9" s="4">
        <v>3.9</v>
      </c>
      <c r="M9" s="4">
        <v>1.4</v>
      </c>
      <c r="N9" s="4">
        <v>1.6</v>
      </c>
      <c r="O9" s="25">
        <f t="shared" si="2"/>
        <v>8.5</v>
      </c>
      <c r="P9" s="25">
        <f t="shared" si="3"/>
        <v>12.4</v>
      </c>
      <c r="R9" s="26">
        <v>5</v>
      </c>
      <c r="S9" s="4">
        <v>1.9</v>
      </c>
      <c r="T9" s="4">
        <v>1.8</v>
      </c>
      <c r="U9" s="4">
        <f t="shared" si="4"/>
        <v>8.15</v>
      </c>
      <c r="V9" s="25">
        <f t="shared" si="5"/>
        <v>13.15</v>
      </c>
      <c r="X9" s="4">
        <v>4.0999999999999996</v>
      </c>
      <c r="Y9" s="4">
        <v>1.1000000000000001</v>
      </c>
      <c r="Z9" s="4">
        <v>0.9</v>
      </c>
      <c r="AA9" s="25">
        <f t="shared" si="6"/>
        <v>9</v>
      </c>
      <c r="AB9" s="25">
        <f t="shared" si="7"/>
        <v>13.1</v>
      </c>
      <c r="AD9" s="26">
        <v>5</v>
      </c>
      <c r="AE9" s="4">
        <v>1.3</v>
      </c>
      <c r="AF9" s="4">
        <v>1.3</v>
      </c>
      <c r="AG9" s="25">
        <f t="shared" si="8"/>
        <v>8.6999999999999993</v>
      </c>
      <c r="AH9" s="25">
        <f t="shared" si="9"/>
        <v>13.7</v>
      </c>
      <c r="AJ9" s="4">
        <v>3.3</v>
      </c>
      <c r="AK9" s="26">
        <v>2</v>
      </c>
      <c r="AL9" s="4">
        <v>1.9</v>
      </c>
      <c r="AM9" s="4">
        <f t="shared" si="10"/>
        <v>8.0500000000000007</v>
      </c>
      <c r="AN9" s="4">
        <f t="shared" si="11"/>
        <v>11.350000000000001</v>
      </c>
      <c r="AP9" s="25">
        <f t="shared" si="12"/>
        <v>78.5</v>
      </c>
      <c r="AQ9" s="12"/>
    </row>
    <row r="10" spans="2:43" x14ac:dyDescent="0.3">
      <c r="B10" s="11">
        <f t="shared" si="13"/>
        <v>5</v>
      </c>
      <c r="C10" s="3" t="s">
        <v>46</v>
      </c>
      <c r="D10" s="3" t="s">
        <v>41</v>
      </c>
      <c r="E10" s="73" t="s">
        <v>69</v>
      </c>
      <c r="F10" s="4">
        <v>4.9000000000000004</v>
      </c>
      <c r="G10" s="4">
        <v>1.1000000000000001</v>
      </c>
      <c r="H10" s="4">
        <v>1.2</v>
      </c>
      <c r="I10" s="4">
        <f t="shared" si="0"/>
        <v>8.85</v>
      </c>
      <c r="J10" s="25">
        <f t="shared" si="1"/>
        <v>13.75</v>
      </c>
      <c r="L10" s="4">
        <v>3.7</v>
      </c>
      <c r="M10" s="4">
        <v>1.8</v>
      </c>
      <c r="N10" s="4">
        <v>2.1</v>
      </c>
      <c r="O10" s="4">
        <f t="shared" si="2"/>
        <v>8.0500000000000007</v>
      </c>
      <c r="P10" s="25">
        <f t="shared" si="3"/>
        <v>11.75</v>
      </c>
      <c r="R10" s="26">
        <v>5</v>
      </c>
      <c r="S10" s="4">
        <v>1.8</v>
      </c>
      <c r="T10" s="4">
        <v>1.9</v>
      </c>
      <c r="U10" s="4">
        <f t="shared" si="4"/>
        <v>8.15</v>
      </c>
      <c r="V10" s="25">
        <f t="shared" si="5"/>
        <v>13.15</v>
      </c>
      <c r="X10" s="4">
        <v>4.0999999999999996</v>
      </c>
      <c r="Y10" s="4">
        <v>1.1000000000000001</v>
      </c>
      <c r="Z10" s="4">
        <v>1.3</v>
      </c>
      <c r="AA10" s="25">
        <f t="shared" si="6"/>
        <v>8.8000000000000007</v>
      </c>
      <c r="AB10" s="25">
        <f t="shared" si="7"/>
        <v>12.9</v>
      </c>
      <c r="AD10" s="4">
        <v>4.5</v>
      </c>
      <c r="AE10" s="4">
        <v>1.3</v>
      </c>
      <c r="AF10" s="4">
        <v>1.2</v>
      </c>
      <c r="AG10" s="4">
        <f t="shared" si="8"/>
        <v>8.75</v>
      </c>
      <c r="AH10" s="25">
        <f t="shared" si="9"/>
        <v>13.25</v>
      </c>
      <c r="AJ10" s="4">
        <v>3.3</v>
      </c>
      <c r="AK10" s="4">
        <v>2.1</v>
      </c>
      <c r="AL10" s="4">
        <v>1.9</v>
      </c>
      <c r="AM10" s="25">
        <f t="shared" si="10"/>
        <v>8</v>
      </c>
      <c r="AN10" s="4">
        <f t="shared" si="11"/>
        <v>11.3</v>
      </c>
      <c r="AP10" s="25">
        <f t="shared" si="12"/>
        <v>76.099999999999994</v>
      </c>
      <c r="AQ10" s="12"/>
    </row>
    <row r="11" spans="2:43" x14ac:dyDescent="0.3">
      <c r="B11" s="11">
        <f t="shared" si="13"/>
        <v>6</v>
      </c>
      <c r="C11" s="3" t="s">
        <v>49</v>
      </c>
      <c r="D11" s="3" t="s">
        <v>50</v>
      </c>
      <c r="E11" s="73" t="s">
        <v>69</v>
      </c>
      <c r="F11" s="4">
        <v>3.4</v>
      </c>
      <c r="G11" s="4">
        <v>1.2</v>
      </c>
      <c r="H11" s="4">
        <v>1.1000000000000001</v>
      </c>
      <c r="I11" s="4">
        <f t="shared" si="0"/>
        <v>8.85</v>
      </c>
      <c r="J11" s="25">
        <f t="shared" si="1"/>
        <v>12.25</v>
      </c>
      <c r="L11" s="4">
        <v>3.1</v>
      </c>
      <c r="M11" s="26">
        <v>1</v>
      </c>
      <c r="N11" s="4">
        <v>1.2</v>
      </c>
      <c r="O11" s="25">
        <f t="shared" si="2"/>
        <v>8.9</v>
      </c>
      <c r="P11" s="25">
        <f t="shared" si="3"/>
        <v>12</v>
      </c>
      <c r="R11" s="4">
        <v>4.8</v>
      </c>
      <c r="S11" s="4">
        <v>1.5</v>
      </c>
      <c r="T11" s="4">
        <v>1.5</v>
      </c>
      <c r="U11" s="25">
        <f t="shared" si="4"/>
        <v>8.5</v>
      </c>
      <c r="V11" s="25">
        <f t="shared" si="5"/>
        <v>13.3</v>
      </c>
      <c r="X11" s="4">
        <v>4.0999999999999996</v>
      </c>
      <c r="Y11" s="4">
        <v>1.9</v>
      </c>
      <c r="Z11" s="4">
        <v>1.9</v>
      </c>
      <c r="AA11" s="25">
        <f t="shared" si="6"/>
        <v>8.1</v>
      </c>
      <c r="AB11" s="25">
        <f t="shared" si="7"/>
        <v>12.2</v>
      </c>
      <c r="AD11" s="4">
        <v>3.9</v>
      </c>
      <c r="AE11" s="4">
        <v>1.5</v>
      </c>
      <c r="AF11" s="4">
        <v>1.4</v>
      </c>
      <c r="AG11" s="4">
        <f t="shared" si="8"/>
        <v>8.5500000000000007</v>
      </c>
      <c r="AH11" s="25">
        <f t="shared" si="9"/>
        <v>12.450000000000001</v>
      </c>
      <c r="AJ11" s="4">
        <v>3.4</v>
      </c>
      <c r="AK11" s="4">
        <v>1.8</v>
      </c>
      <c r="AL11" s="26">
        <v>2</v>
      </c>
      <c r="AM11" s="25">
        <f t="shared" si="10"/>
        <v>8.1</v>
      </c>
      <c r="AN11" s="4">
        <f t="shared" si="11"/>
        <v>11.5</v>
      </c>
      <c r="AP11" s="25">
        <f t="shared" si="12"/>
        <v>73.7</v>
      </c>
      <c r="AQ11" s="12"/>
    </row>
    <row r="12" spans="2:43" x14ac:dyDescent="0.3">
      <c r="B12" s="11">
        <f t="shared" si="13"/>
        <v>7</v>
      </c>
      <c r="C12" s="69" t="s">
        <v>47</v>
      </c>
      <c r="D12" s="69" t="s">
        <v>48</v>
      </c>
      <c r="E12" s="74" t="s">
        <v>69</v>
      </c>
      <c r="F12" s="70">
        <v>5.2</v>
      </c>
      <c r="G12" s="70">
        <v>2.1</v>
      </c>
      <c r="H12" s="70">
        <v>1.9</v>
      </c>
      <c r="I12" s="71">
        <f t="shared" si="0"/>
        <v>8</v>
      </c>
      <c r="J12" s="71">
        <f t="shared" si="1"/>
        <v>13.2</v>
      </c>
      <c r="L12" s="70"/>
      <c r="M12" s="70"/>
      <c r="N12" s="70"/>
      <c r="O12" s="70" t="s">
        <v>0</v>
      </c>
      <c r="P12" s="71" t="s">
        <v>0</v>
      </c>
      <c r="R12" s="70"/>
      <c r="S12" s="70"/>
      <c r="T12" s="70"/>
      <c r="U12" s="70" t="s">
        <v>0</v>
      </c>
      <c r="V12" s="71" t="s">
        <v>0</v>
      </c>
      <c r="X12" s="72">
        <v>2</v>
      </c>
      <c r="Y12" s="70">
        <v>0.6</v>
      </c>
      <c r="Z12" s="70">
        <v>0.7</v>
      </c>
      <c r="AA12" s="70">
        <f t="shared" si="6"/>
        <v>9.35</v>
      </c>
      <c r="AB12" s="71">
        <f t="shared" si="7"/>
        <v>11.35</v>
      </c>
      <c r="AD12" s="70"/>
      <c r="AE12" s="70"/>
      <c r="AF12" s="70"/>
      <c r="AG12" s="70" t="s">
        <v>0</v>
      </c>
      <c r="AH12" s="71" t="s">
        <v>0</v>
      </c>
      <c r="AJ12" s="70"/>
      <c r="AK12" s="70"/>
      <c r="AL12" s="70"/>
      <c r="AM12" s="70" t="s">
        <v>0</v>
      </c>
      <c r="AN12" s="70" t="s">
        <v>0</v>
      </c>
      <c r="AP12" s="71">
        <f>J12+AB12</f>
        <v>24.549999999999997</v>
      </c>
      <c r="AQ12" s="12"/>
    </row>
    <row r="13" spans="2:43" x14ac:dyDescent="0.3">
      <c r="B13" s="11"/>
      <c r="C13" s="5" t="s">
        <v>34</v>
      </c>
      <c r="D13" s="5"/>
      <c r="E13" s="75"/>
      <c r="F13" s="5"/>
      <c r="G13" s="5"/>
      <c r="H13" s="5"/>
      <c r="I13" s="5" t="s">
        <v>0</v>
      </c>
      <c r="J13" s="5" t="s">
        <v>0</v>
      </c>
      <c r="K13" s="5"/>
      <c r="L13" s="5">
        <v>1.4</v>
      </c>
      <c r="M13" s="5">
        <v>1.5</v>
      </c>
      <c r="N13" s="5">
        <v>1.5</v>
      </c>
      <c r="O13" s="5">
        <v>8.5</v>
      </c>
      <c r="P13" s="5">
        <v>9.9</v>
      </c>
      <c r="Q13" s="5"/>
      <c r="R13" s="5">
        <v>2</v>
      </c>
      <c r="S13" s="5">
        <v>1.9</v>
      </c>
      <c r="T13" s="5">
        <v>2.1</v>
      </c>
      <c r="U13" s="5">
        <v>8</v>
      </c>
      <c r="V13" s="5">
        <v>10</v>
      </c>
      <c r="W13" s="5"/>
      <c r="X13" s="5">
        <v>1.8</v>
      </c>
      <c r="Y13" s="5">
        <v>0.6</v>
      </c>
      <c r="Z13" s="5">
        <v>0.8</v>
      </c>
      <c r="AA13" s="5">
        <v>9.3000000000000007</v>
      </c>
      <c r="AB13" s="5">
        <v>11.1</v>
      </c>
      <c r="AC13" s="5"/>
      <c r="AD13" s="5">
        <v>2.4</v>
      </c>
      <c r="AE13" s="5">
        <v>2.5</v>
      </c>
      <c r="AF13" s="5">
        <v>2.4</v>
      </c>
      <c r="AG13" s="5">
        <v>7.55</v>
      </c>
      <c r="AH13" s="5">
        <v>9.9499999999999993</v>
      </c>
      <c r="AI13" s="5"/>
      <c r="AJ13" s="5">
        <v>1.7</v>
      </c>
      <c r="AK13" s="5">
        <v>1</v>
      </c>
      <c r="AL13" s="5">
        <v>1.1000000000000001</v>
      </c>
      <c r="AM13" s="5">
        <v>8.9499999999999993</v>
      </c>
      <c r="AN13" s="5">
        <v>10.7</v>
      </c>
      <c r="AO13" s="5"/>
      <c r="AP13" s="5">
        <v>50.95</v>
      </c>
      <c r="AQ13" s="12" t="s">
        <v>0</v>
      </c>
    </row>
    <row r="14" spans="2:43" ht="19.5" thickBot="1" x14ac:dyDescent="0.35">
      <c r="B14" s="13"/>
      <c r="C14" s="14"/>
      <c r="D14" s="14"/>
      <c r="E14" s="7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"/>
    </row>
    <row r="15" spans="2:43" ht="6" customHeight="1" thickBot="1" x14ac:dyDescent="0.35"/>
    <row r="16" spans="2:43" ht="31.5" x14ac:dyDescent="0.5">
      <c r="B16" s="6"/>
      <c r="C16" s="16" t="s">
        <v>2</v>
      </c>
      <c r="D16" s="16"/>
      <c r="E16" s="16"/>
      <c r="F16" s="7"/>
      <c r="G16" s="7" t="s">
        <v>15</v>
      </c>
      <c r="H16" s="7"/>
      <c r="I16" s="7"/>
      <c r="J16" s="7"/>
      <c r="K16" s="7"/>
      <c r="L16" s="7"/>
      <c r="M16" s="7"/>
      <c r="N16" s="7" t="s">
        <v>22</v>
      </c>
      <c r="O16" s="7"/>
      <c r="P16" s="7"/>
      <c r="Q16" s="7"/>
      <c r="R16" s="7"/>
      <c r="S16" s="7" t="s">
        <v>23</v>
      </c>
      <c r="T16" s="7"/>
      <c r="U16" s="7"/>
      <c r="V16" s="7"/>
      <c r="W16" s="7"/>
      <c r="X16" s="7"/>
      <c r="Y16" s="7" t="s">
        <v>18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8"/>
    </row>
    <row r="17" spans="2:43" ht="19.5" thickBot="1" x14ac:dyDescent="0.35">
      <c r="B17" s="11"/>
      <c r="F17" s="2" t="s">
        <v>11</v>
      </c>
      <c r="G17" s="2" t="s">
        <v>12</v>
      </c>
      <c r="H17" s="2" t="s">
        <v>13</v>
      </c>
      <c r="I17" s="2" t="s">
        <v>14</v>
      </c>
      <c r="J17" s="2" t="s">
        <v>0</v>
      </c>
      <c r="L17" s="2" t="s">
        <v>11</v>
      </c>
      <c r="M17" s="2" t="s">
        <v>12</v>
      </c>
      <c r="N17" s="2" t="s">
        <v>13</v>
      </c>
      <c r="O17" s="2" t="s">
        <v>14</v>
      </c>
      <c r="P17" s="2" t="s">
        <v>0</v>
      </c>
      <c r="R17" s="2" t="s">
        <v>11</v>
      </c>
      <c r="S17" s="2" t="s">
        <v>12</v>
      </c>
      <c r="T17" s="2" t="s">
        <v>13</v>
      </c>
      <c r="U17" s="2" t="s">
        <v>14</v>
      </c>
      <c r="V17" s="2" t="s">
        <v>0</v>
      </c>
      <c r="X17" s="2" t="s">
        <v>11</v>
      </c>
      <c r="Y17" s="2" t="s">
        <v>12</v>
      </c>
      <c r="Z17" s="2" t="s">
        <v>13</v>
      </c>
      <c r="AA17" s="2" t="s">
        <v>14</v>
      </c>
      <c r="AB17" s="2" t="s">
        <v>0</v>
      </c>
      <c r="AQ17" s="12"/>
    </row>
    <row r="18" spans="2:43" x14ac:dyDescent="0.3">
      <c r="B18" s="11"/>
      <c r="C18" s="17" t="s">
        <v>51</v>
      </c>
      <c r="D18" s="17" t="s">
        <v>52</v>
      </c>
      <c r="E18" s="77" t="s">
        <v>69</v>
      </c>
      <c r="F18" s="4">
        <v>6.8</v>
      </c>
      <c r="G18" s="4">
        <v>0.7</v>
      </c>
      <c r="H18" s="4">
        <v>0.9</v>
      </c>
      <c r="I18" s="25">
        <f>10-(G18+H18)/2</f>
        <v>9.1999999999999993</v>
      </c>
      <c r="J18" s="25">
        <f t="shared" ref="J18:J27" si="14">F18+I18</f>
        <v>16</v>
      </c>
      <c r="L18" s="26">
        <v>6.5</v>
      </c>
      <c r="M18" s="4">
        <v>3.1</v>
      </c>
      <c r="N18" s="4">
        <v>3.4</v>
      </c>
      <c r="O18" s="4">
        <f>10-(M18+N18)/2</f>
        <v>6.75</v>
      </c>
      <c r="P18" s="25">
        <f t="shared" ref="P18:P27" si="15">L18+O18</f>
        <v>13.25</v>
      </c>
      <c r="R18" s="26">
        <v>5.0999999999999996</v>
      </c>
      <c r="S18" s="4">
        <v>0.6</v>
      </c>
      <c r="T18" s="4">
        <v>0.6</v>
      </c>
      <c r="U18" s="4">
        <f t="shared" ref="U18:U27" si="16">10-(S18+T18)/2</f>
        <v>9.4</v>
      </c>
      <c r="V18" s="25">
        <f t="shared" ref="V18:V27" si="17">R18+U18</f>
        <v>14.5</v>
      </c>
      <c r="X18" s="4">
        <v>4.5</v>
      </c>
      <c r="Y18" s="4">
        <v>0.9</v>
      </c>
      <c r="Z18" s="4">
        <v>0.9</v>
      </c>
      <c r="AA18" s="4">
        <f t="shared" ref="AA18:AA27" si="18">10-(Y18+Z18)/2</f>
        <v>9.1</v>
      </c>
      <c r="AB18" s="25">
        <f t="shared" ref="AB18:AB27" si="19">X18+AA18</f>
        <v>13.6</v>
      </c>
      <c r="AP18" s="27">
        <f t="shared" ref="AP18:AP27" si="20">J18+P18+V18+AB18</f>
        <v>57.35</v>
      </c>
      <c r="AQ18" s="12"/>
    </row>
    <row r="19" spans="2:43" x14ac:dyDescent="0.3">
      <c r="B19" s="11"/>
      <c r="C19" s="47" t="s">
        <v>53</v>
      </c>
      <c r="D19" s="47" t="s">
        <v>54</v>
      </c>
      <c r="E19" s="78" t="s">
        <v>69</v>
      </c>
      <c r="F19" s="4">
        <v>6.9</v>
      </c>
      <c r="G19" s="4">
        <v>1.8</v>
      </c>
      <c r="H19" s="4">
        <v>1.7</v>
      </c>
      <c r="I19" s="25">
        <f>10-(G19+H19)/2</f>
        <v>8.25</v>
      </c>
      <c r="J19" s="25">
        <f t="shared" si="14"/>
        <v>15.15</v>
      </c>
      <c r="L19" s="26">
        <v>6.1</v>
      </c>
      <c r="M19" s="4">
        <v>2.1</v>
      </c>
      <c r="N19" s="4">
        <v>2.2999999999999998</v>
      </c>
      <c r="O19" s="4">
        <f>10-(M19+N19)/2</f>
        <v>7.8</v>
      </c>
      <c r="P19" s="25">
        <f t="shared" si="15"/>
        <v>13.899999999999999</v>
      </c>
      <c r="R19" s="26">
        <v>4.4000000000000004</v>
      </c>
      <c r="S19" s="4">
        <v>0.2</v>
      </c>
      <c r="T19" s="4">
        <v>0.2</v>
      </c>
      <c r="U19" s="4">
        <f t="shared" si="16"/>
        <v>9.8000000000000007</v>
      </c>
      <c r="V19" s="25">
        <f t="shared" si="17"/>
        <v>14.200000000000001</v>
      </c>
      <c r="X19" s="4">
        <v>4.5</v>
      </c>
      <c r="Y19" s="4">
        <v>0.7</v>
      </c>
      <c r="Z19" s="4">
        <v>0.9</v>
      </c>
      <c r="AA19" s="4">
        <f t="shared" si="18"/>
        <v>9.1999999999999993</v>
      </c>
      <c r="AB19" s="25">
        <f t="shared" si="19"/>
        <v>13.7</v>
      </c>
      <c r="AP19" s="28">
        <f t="shared" si="20"/>
        <v>56.95</v>
      </c>
      <c r="AQ19" s="12"/>
    </row>
    <row r="20" spans="2:43" x14ac:dyDescent="0.3">
      <c r="B20" s="11"/>
      <c r="C20" s="47" t="s">
        <v>55</v>
      </c>
      <c r="D20" s="47" t="s">
        <v>54</v>
      </c>
      <c r="E20" s="78" t="s">
        <v>69</v>
      </c>
      <c r="F20" s="26">
        <v>6</v>
      </c>
      <c r="G20" s="4">
        <v>1.1000000000000001</v>
      </c>
      <c r="H20" s="4">
        <v>0.9</v>
      </c>
      <c r="I20" s="25">
        <f>10-(G20+H20)/2</f>
        <v>9</v>
      </c>
      <c r="J20" s="25">
        <f t="shared" si="14"/>
        <v>15</v>
      </c>
      <c r="L20" s="26">
        <v>4.0999999999999996</v>
      </c>
      <c r="M20" s="4">
        <v>1.2</v>
      </c>
      <c r="N20" s="26">
        <v>1</v>
      </c>
      <c r="O20" s="4">
        <f>10-(M20+N20)/2</f>
        <v>8.9</v>
      </c>
      <c r="P20" s="25">
        <f t="shared" si="15"/>
        <v>13</v>
      </c>
      <c r="R20" s="26">
        <v>4.4000000000000004</v>
      </c>
      <c r="S20" s="4">
        <v>0.4</v>
      </c>
      <c r="T20" s="4">
        <v>0.4</v>
      </c>
      <c r="U20" s="4">
        <f t="shared" si="16"/>
        <v>9.6</v>
      </c>
      <c r="V20" s="25">
        <f t="shared" si="17"/>
        <v>14</v>
      </c>
      <c r="X20" s="4">
        <v>2.5</v>
      </c>
      <c r="Y20" s="4">
        <v>0.9</v>
      </c>
      <c r="Z20" s="4">
        <v>1.1000000000000001</v>
      </c>
      <c r="AA20" s="4">
        <f t="shared" si="18"/>
        <v>9</v>
      </c>
      <c r="AB20" s="25">
        <f t="shared" si="19"/>
        <v>11.5</v>
      </c>
      <c r="AP20" s="28">
        <f t="shared" si="20"/>
        <v>53.5</v>
      </c>
      <c r="AQ20" s="12"/>
    </row>
    <row r="21" spans="2:43" x14ac:dyDescent="0.3">
      <c r="B21" s="11"/>
      <c r="C21" s="17" t="s">
        <v>57</v>
      </c>
      <c r="D21" s="17" t="s">
        <v>41</v>
      </c>
      <c r="E21" s="77" t="s">
        <v>69</v>
      </c>
      <c r="F21" s="4">
        <v>5.0999999999999996</v>
      </c>
      <c r="G21" s="4">
        <v>0.9</v>
      </c>
      <c r="H21" s="4">
        <v>0.9</v>
      </c>
      <c r="I21" s="25">
        <f>10-(G21+H21)/2</f>
        <v>9.1</v>
      </c>
      <c r="J21" s="25">
        <f t="shared" si="14"/>
        <v>14.2</v>
      </c>
      <c r="L21" s="26">
        <v>3.8</v>
      </c>
      <c r="M21" s="4">
        <v>1.4</v>
      </c>
      <c r="N21" s="4">
        <v>1.4</v>
      </c>
      <c r="O21" s="4">
        <f>10-(M21+N21)/2</f>
        <v>8.6</v>
      </c>
      <c r="P21" s="25">
        <f t="shared" si="15"/>
        <v>12.399999999999999</v>
      </c>
      <c r="R21" s="26">
        <v>2.9</v>
      </c>
      <c r="S21" s="4">
        <v>0.8</v>
      </c>
      <c r="T21" s="4">
        <v>0.7</v>
      </c>
      <c r="U21" s="4">
        <f t="shared" si="16"/>
        <v>9.25</v>
      </c>
      <c r="V21" s="25">
        <f t="shared" si="17"/>
        <v>12.15</v>
      </c>
      <c r="X21" s="4">
        <v>2.5</v>
      </c>
      <c r="Y21" s="4">
        <v>0.9</v>
      </c>
      <c r="Z21" s="4">
        <v>0.7</v>
      </c>
      <c r="AA21" s="4">
        <f t="shared" si="18"/>
        <v>9.1999999999999993</v>
      </c>
      <c r="AB21" s="25">
        <f t="shared" si="19"/>
        <v>11.7</v>
      </c>
      <c r="AP21" s="28">
        <f t="shared" si="20"/>
        <v>50.45</v>
      </c>
      <c r="AQ21" s="12"/>
    </row>
    <row r="22" spans="2:43" x14ac:dyDescent="0.3">
      <c r="B22" s="11"/>
      <c r="C22" s="17" t="s">
        <v>58</v>
      </c>
      <c r="D22" s="17" t="s">
        <v>41</v>
      </c>
      <c r="E22" s="77" t="s">
        <v>69</v>
      </c>
      <c r="F22" s="4">
        <v>4.8</v>
      </c>
      <c r="G22" s="4">
        <v>0.3</v>
      </c>
      <c r="H22" s="4">
        <v>0.2</v>
      </c>
      <c r="I22" s="25">
        <f>10-(G22+H22)/2</f>
        <v>9.75</v>
      </c>
      <c r="J22" s="25">
        <f t="shared" si="14"/>
        <v>14.55</v>
      </c>
      <c r="L22" s="26">
        <v>3</v>
      </c>
      <c r="M22" s="4">
        <v>1.5</v>
      </c>
      <c r="N22" s="4">
        <v>1.1000000000000001</v>
      </c>
      <c r="O22" s="4">
        <f>10-(M22+N22)/2</f>
        <v>8.6999999999999993</v>
      </c>
      <c r="P22" s="25">
        <f t="shared" si="15"/>
        <v>11.7</v>
      </c>
      <c r="R22" s="26">
        <v>2.5</v>
      </c>
      <c r="S22" s="4">
        <v>0.4</v>
      </c>
      <c r="T22" s="4">
        <v>0.5</v>
      </c>
      <c r="U22" s="4">
        <f t="shared" si="16"/>
        <v>9.5500000000000007</v>
      </c>
      <c r="V22" s="25">
        <f t="shared" si="17"/>
        <v>12.05</v>
      </c>
      <c r="X22" s="4">
        <v>2.5</v>
      </c>
      <c r="Y22" s="4">
        <v>1.1000000000000001</v>
      </c>
      <c r="Z22" s="4">
        <v>1.3</v>
      </c>
      <c r="AA22" s="4">
        <f t="shared" si="18"/>
        <v>8.8000000000000007</v>
      </c>
      <c r="AB22" s="25">
        <f t="shared" si="19"/>
        <v>11.3</v>
      </c>
      <c r="AP22" s="28">
        <f t="shared" si="20"/>
        <v>49.599999999999994</v>
      </c>
      <c r="AQ22" s="12"/>
    </row>
    <row r="23" spans="2:43" x14ac:dyDescent="0.3">
      <c r="B23" s="11"/>
      <c r="C23" s="4" t="s">
        <v>56</v>
      </c>
      <c r="D23" s="4" t="s">
        <v>48</v>
      </c>
      <c r="E23" s="79" t="s">
        <v>69</v>
      </c>
      <c r="F23" s="4"/>
      <c r="G23" s="4"/>
      <c r="H23" s="4"/>
      <c r="I23" s="25">
        <v>0</v>
      </c>
      <c r="J23" s="25">
        <f t="shared" si="14"/>
        <v>0</v>
      </c>
      <c r="L23" s="26"/>
      <c r="M23" s="4"/>
      <c r="N23" s="4"/>
      <c r="O23" s="4">
        <v>0</v>
      </c>
      <c r="P23" s="25">
        <f t="shared" si="15"/>
        <v>0</v>
      </c>
      <c r="R23" s="26">
        <v>4.7</v>
      </c>
      <c r="S23" s="4">
        <v>0.7</v>
      </c>
      <c r="T23" s="4">
        <v>0.8</v>
      </c>
      <c r="U23" s="4">
        <f t="shared" si="16"/>
        <v>9.25</v>
      </c>
      <c r="V23" s="25">
        <f t="shared" si="17"/>
        <v>13.95</v>
      </c>
      <c r="X23" s="4">
        <v>2</v>
      </c>
      <c r="Y23" s="4">
        <v>1.2</v>
      </c>
      <c r="Z23" s="4">
        <v>1.2</v>
      </c>
      <c r="AA23" s="4">
        <f t="shared" si="18"/>
        <v>8.8000000000000007</v>
      </c>
      <c r="AB23" s="25">
        <f t="shared" si="19"/>
        <v>10.8</v>
      </c>
      <c r="AP23" s="28">
        <f t="shared" si="20"/>
        <v>24.75</v>
      </c>
      <c r="AQ23" s="12"/>
    </row>
    <row r="24" spans="2:43" x14ac:dyDescent="0.3">
      <c r="B24" s="11"/>
      <c r="C24" s="48" t="s">
        <v>59</v>
      </c>
      <c r="D24" s="48" t="s">
        <v>54</v>
      </c>
      <c r="E24" s="80" t="s">
        <v>71</v>
      </c>
      <c r="F24" s="38">
        <v>6.4</v>
      </c>
      <c r="G24" s="38">
        <v>0.9</v>
      </c>
      <c r="H24" s="38">
        <v>0.8</v>
      </c>
      <c r="I24" s="39">
        <f>10-(G24+H24)/2</f>
        <v>9.15</v>
      </c>
      <c r="J24" s="39">
        <f t="shared" si="14"/>
        <v>15.55</v>
      </c>
      <c r="K24" s="36"/>
      <c r="L24" s="40">
        <v>3</v>
      </c>
      <c r="M24" s="38">
        <v>1.5</v>
      </c>
      <c r="N24" s="38">
        <v>1.4</v>
      </c>
      <c r="O24" s="38">
        <f>10-(M24+N24)/2</f>
        <v>8.5500000000000007</v>
      </c>
      <c r="P24" s="39">
        <f t="shared" si="15"/>
        <v>11.55</v>
      </c>
      <c r="Q24" s="36"/>
      <c r="R24" s="40">
        <v>4.2</v>
      </c>
      <c r="S24" s="38">
        <v>0.6</v>
      </c>
      <c r="T24" s="38">
        <v>0.7</v>
      </c>
      <c r="U24" s="38">
        <f t="shared" si="16"/>
        <v>9.35</v>
      </c>
      <c r="V24" s="39">
        <f t="shared" si="17"/>
        <v>13.55</v>
      </c>
      <c r="W24" s="36"/>
      <c r="X24" s="38">
        <v>2.5</v>
      </c>
      <c r="Y24" s="38">
        <v>1</v>
      </c>
      <c r="Z24" s="38">
        <v>0.8</v>
      </c>
      <c r="AA24" s="38">
        <f t="shared" si="18"/>
        <v>9.1</v>
      </c>
      <c r="AB24" s="39">
        <f t="shared" si="19"/>
        <v>11.6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41">
        <f t="shared" si="20"/>
        <v>52.250000000000007</v>
      </c>
      <c r="AQ24" s="12"/>
    </row>
    <row r="25" spans="2:43" x14ac:dyDescent="0.3">
      <c r="B25" s="11"/>
      <c r="C25" s="49" t="s">
        <v>60</v>
      </c>
      <c r="D25" s="49" t="s">
        <v>41</v>
      </c>
      <c r="E25" s="81" t="s">
        <v>71</v>
      </c>
      <c r="F25" s="38">
        <v>5.0999999999999996</v>
      </c>
      <c r="G25" s="38">
        <v>0.5</v>
      </c>
      <c r="H25" s="38">
        <v>0.5</v>
      </c>
      <c r="I25" s="39">
        <f>10-(G25+H25)/2</f>
        <v>9.5</v>
      </c>
      <c r="J25" s="39">
        <f t="shared" si="14"/>
        <v>14.6</v>
      </c>
      <c r="K25" s="36"/>
      <c r="L25" s="40">
        <v>4</v>
      </c>
      <c r="M25" s="38">
        <v>1.2</v>
      </c>
      <c r="N25" s="40">
        <v>1</v>
      </c>
      <c r="O25" s="38">
        <f>10-(M25+N25)/2</f>
        <v>8.9</v>
      </c>
      <c r="P25" s="39">
        <f t="shared" si="15"/>
        <v>12.9</v>
      </c>
      <c r="Q25" s="36"/>
      <c r="R25" s="40">
        <v>2</v>
      </c>
      <c r="S25" s="38">
        <v>0.3</v>
      </c>
      <c r="T25" s="38">
        <v>0.4</v>
      </c>
      <c r="U25" s="38">
        <f t="shared" si="16"/>
        <v>9.65</v>
      </c>
      <c r="V25" s="39">
        <f t="shared" si="17"/>
        <v>11.65</v>
      </c>
      <c r="W25" s="36"/>
      <c r="X25" s="38">
        <v>2.5</v>
      </c>
      <c r="Y25" s="38">
        <v>0.3</v>
      </c>
      <c r="Z25" s="38">
        <v>0.4</v>
      </c>
      <c r="AA25" s="38">
        <f t="shared" si="18"/>
        <v>9.65</v>
      </c>
      <c r="AB25" s="39">
        <f t="shared" si="19"/>
        <v>12.15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41">
        <f t="shared" si="20"/>
        <v>51.3</v>
      </c>
      <c r="AQ25" s="12"/>
    </row>
    <row r="26" spans="2:43" x14ac:dyDescent="0.3">
      <c r="B26" s="11"/>
      <c r="C26" s="37" t="s">
        <v>61</v>
      </c>
      <c r="D26" s="37" t="s">
        <v>52</v>
      </c>
      <c r="E26" s="82" t="s">
        <v>71</v>
      </c>
      <c r="F26" s="38">
        <v>2.7</v>
      </c>
      <c r="G26" s="38">
        <v>1.1000000000000001</v>
      </c>
      <c r="H26" s="38">
        <v>1.2</v>
      </c>
      <c r="I26" s="39">
        <f>10-(G26+H26)/2</f>
        <v>8.85</v>
      </c>
      <c r="J26" s="39">
        <f t="shared" si="14"/>
        <v>11.55</v>
      </c>
      <c r="K26" s="36"/>
      <c r="L26" s="40">
        <v>3.6</v>
      </c>
      <c r="M26" s="38">
        <v>2.8</v>
      </c>
      <c r="N26" s="38">
        <v>2.5</v>
      </c>
      <c r="O26" s="38">
        <f>10-(M26+N26)/2</f>
        <v>7.35</v>
      </c>
      <c r="P26" s="39">
        <f t="shared" si="15"/>
        <v>10.95</v>
      </c>
      <c r="Q26" s="36"/>
      <c r="R26" s="40">
        <v>3.1</v>
      </c>
      <c r="S26" s="38">
        <v>2.1</v>
      </c>
      <c r="T26" s="38">
        <v>2</v>
      </c>
      <c r="U26" s="38">
        <f t="shared" si="16"/>
        <v>7.95</v>
      </c>
      <c r="V26" s="39">
        <f t="shared" si="17"/>
        <v>11.05</v>
      </c>
      <c r="W26" s="36"/>
      <c r="X26" s="38">
        <v>2.5</v>
      </c>
      <c r="Y26" s="38">
        <v>0.3</v>
      </c>
      <c r="Z26" s="38">
        <v>0.4</v>
      </c>
      <c r="AA26" s="38">
        <f t="shared" si="18"/>
        <v>9.65</v>
      </c>
      <c r="AB26" s="39">
        <f t="shared" si="19"/>
        <v>12.15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41">
        <f t="shared" si="20"/>
        <v>45.699999999999996</v>
      </c>
      <c r="AQ26" s="12"/>
    </row>
    <row r="27" spans="2:43" x14ac:dyDescent="0.3">
      <c r="B27" s="11"/>
      <c r="C27" s="35" t="s">
        <v>62</v>
      </c>
      <c r="D27" s="35" t="s">
        <v>52</v>
      </c>
      <c r="E27" s="83" t="s">
        <v>72</v>
      </c>
      <c r="F27" s="45">
        <v>5</v>
      </c>
      <c r="G27" s="42">
        <v>1.5</v>
      </c>
      <c r="H27" s="42">
        <v>1.7</v>
      </c>
      <c r="I27" s="43">
        <f>10-(G27+H27)/2</f>
        <v>8.4</v>
      </c>
      <c r="J27" s="43">
        <f t="shared" si="14"/>
        <v>13.4</v>
      </c>
      <c r="K27" s="44"/>
      <c r="L27" s="45">
        <v>3.6</v>
      </c>
      <c r="M27" s="42">
        <v>3.2</v>
      </c>
      <c r="N27" s="45">
        <v>3</v>
      </c>
      <c r="O27" s="42">
        <f>10-(M27+N27)/2</f>
        <v>6.9</v>
      </c>
      <c r="P27" s="43">
        <f t="shared" si="15"/>
        <v>10.5</v>
      </c>
      <c r="Q27" s="44"/>
      <c r="R27" s="45">
        <v>4.0999999999999996</v>
      </c>
      <c r="S27" s="42">
        <v>1.1000000000000001</v>
      </c>
      <c r="T27" s="42">
        <v>1</v>
      </c>
      <c r="U27" s="42">
        <f t="shared" si="16"/>
        <v>8.9499999999999993</v>
      </c>
      <c r="V27" s="43">
        <f t="shared" si="17"/>
        <v>13.049999999999999</v>
      </c>
      <c r="W27" s="44"/>
      <c r="X27" s="42">
        <v>2</v>
      </c>
      <c r="Y27" s="42">
        <v>1</v>
      </c>
      <c r="Z27" s="42">
        <v>0.9</v>
      </c>
      <c r="AA27" s="42">
        <f t="shared" si="18"/>
        <v>9.0500000000000007</v>
      </c>
      <c r="AB27" s="43">
        <f t="shared" si="19"/>
        <v>11.05</v>
      </c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6">
        <f t="shared" si="20"/>
        <v>48</v>
      </c>
      <c r="AQ27" s="12"/>
    </row>
    <row r="28" spans="2:43" x14ac:dyDescent="0.3">
      <c r="B28" s="11"/>
      <c r="C28" s="5" t="s">
        <v>4</v>
      </c>
      <c r="D28" s="5"/>
      <c r="E28" s="75"/>
      <c r="F28" s="34">
        <v>5</v>
      </c>
      <c r="G28" s="34">
        <v>1</v>
      </c>
      <c r="H28" s="19">
        <v>1.1000000000000001</v>
      </c>
      <c r="I28" s="33">
        <f t="shared" ref="I28:I29" si="21">10-(G28+H28)/2</f>
        <v>8.9499999999999993</v>
      </c>
      <c r="J28" s="33">
        <f t="shared" ref="J28:J29" si="22">F28+I28</f>
        <v>13.95</v>
      </c>
      <c r="L28" s="34">
        <v>4</v>
      </c>
      <c r="M28" s="19">
        <v>1.4</v>
      </c>
      <c r="N28" s="19">
        <v>1.5</v>
      </c>
      <c r="O28" s="19">
        <f t="shared" ref="O28:O29" si="23">10-(M28+N28)/2</f>
        <v>8.5500000000000007</v>
      </c>
      <c r="P28" s="33">
        <f t="shared" ref="P28:P29" si="24">L28+O28</f>
        <v>12.55</v>
      </c>
      <c r="R28" s="34">
        <v>1.9</v>
      </c>
      <c r="S28" s="19">
        <v>0.7</v>
      </c>
      <c r="T28" s="19">
        <v>0.7</v>
      </c>
      <c r="U28" s="19">
        <f t="shared" ref="U28:U29" si="25">10-(S28+T28)/2</f>
        <v>9.3000000000000007</v>
      </c>
      <c r="V28" s="19">
        <f t="shared" ref="V28:V29" si="26">R28+U28</f>
        <v>11.200000000000001</v>
      </c>
      <c r="X28" s="19">
        <v>5.5</v>
      </c>
      <c r="Y28" s="19">
        <v>0.7</v>
      </c>
      <c r="Z28" s="19">
        <v>1</v>
      </c>
      <c r="AA28" s="19">
        <f t="shared" ref="AA28:AA29" si="27">10-(Y28+Z28)/2</f>
        <v>9.15</v>
      </c>
      <c r="AB28" s="19">
        <f t="shared" ref="AB28:AB29" si="28">X28+AA28</f>
        <v>14.65</v>
      </c>
      <c r="AP28" s="29">
        <f t="shared" ref="AP28:AP29" si="29">J28+P28+V28+AB28</f>
        <v>52.35</v>
      </c>
      <c r="AQ28" s="12"/>
    </row>
    <row r="29" spans="2:43" x14ac:dyDescent="0.3">
      <c r="B29" s="11"/>
      <c r="C29" s="5" t="s">
        <v>3</v>
      </c>
      <c r="D29" s="5"/>
      <c r="E29" s="75"/>
      <c r="F29" s="19">
        <v>3.2</v>
      </c>
      <c r="G29" s="19">
        <v>0.8</v>
      </c>
      <c r="H29" s="34">
        <v>1</v>
      </c>
      <c r="I29" s="33">
        <f t="shared" si="21"/>
        <v>9.1</v>
      </c>
      <c r="J29" s="33">
        <f t="shared" si="22"/>
        <v>12.3</v>
      </c>
      <c r="L29" s="34">
        <v>2.2000000000000002</v>
      </c>
      <c r="M29" s="19">
        <v>1.3</v>
      </c>
      <c r="N29" s="34">
        <v>1</v>
      </c>
      <c r="O29" s="19">
        <f t="shared" si="23"/>
        <v>8.85</v>
      </c>
      <c r="P29" s="33">
        <f t="shared" si="24"/>
        <v>11.05</v>
      </c>
      <c r="R29" s="34">
        <v>1.5</v>
      </c>
      <c r="S29" s="19">
        <v>0.2</v>
      </c>
      <c r="T29" s="19">
        <v>0.2</v>
      </c>
      <c r="U29" s="19">
        <f t="shared" si="25"/>
        <v>9.8000000000000007</v>
      </c>
      <c r="V29" s="19">
        <f t="shared" si="26"/>
        <v>11.3</v>
      </c>
      <c r="X29" s="19">
        <v>2.5</v>
      </c>
      <c r="Y29" s="19">
        <v>0.5</v>
      </c>
      <c r="Z29" s="19">
        <v>0.5</v>
      </c>
      <c r="AA29" s="19">
        <f t="shared" si="27"/>
        <v>9.5</v>
      </c>
      <c r="AB29" s="19">
        <f t="shared" si="28"/>
        <v>12</v>
      </c>
      <c r="AP29" s="29">
        <f t="shared" si="29"/>
        <v>46.650000000000006</v>
      </c>
      <c r="AQ29" s="12"/>
    </row>
    <row r="30" spans="2:43" ht="19.5" thickBot="1" x14ac:dyDescent="0.35">
      <c r="B30" s="11"/>
      <c r="C30" s="5" t="s">
        <v>0</v>
      </c>
      <c r="D30" s="5"/>
      <c r="E30" s="75"/>
      <c r="F30" s="19"/>
      <c r="G30" s="19"/>
      <c r="H30" s="19"/>
      <c r="I30" s="19" t="s">
        <v>0</v>
      </c>
      <c r="J30" s="19" t="s">
        <v>0</v>
      </c>
      <c r="L30" s="19"/>
      <c r="M30" s="19"/>
      <c r="N30" s="19"/>
      <c r="O30" s="19" t="s">
        <v>0</v>
      </c>
      <c r="P30" s="19" t="s">
        <v>0</v>
      </c>
      <c r="R30" s="19"/>
      <c r="S30" s="19"/>
      <c r="T30" s="19"/>
      <c r="U30" s="19" t="s">
        <v>0</v>
      </c>
      <c r="V30" s="19" t="s">
        <v>0</v>
      </c>
      <c r="X30" s="19"/>
      <c r="Y30" s="19"/>
      <c r="Z30" s="19"/>
      <c r="AA30" s="19" t="s">
        <v>0</v>
      </c>
      <c r="AB30" s="19" t="s">
        <v>0</v>
      </c>
      <c r="AP30" s="30" t="s">
        <v>0</v>
      </c>
      <c r="AQ30" s="12"/>
    </row>
    <row r="31" spans="2:43" ht="19.5" thickBot="1" x14ac:dyDescent="0.35">
      <c r="B31" s="13"/>
      <c r="C31" s="14"/>
      <c r="D31" s="14"/>
      <c r="E31" s="7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</row>
    <row r="32" spans="2:43" ht="19.5" thickBot="1" x14ac:dyDescent="0.35"/>
    <row r="33" spans="2:43" ht="31.5" x14ac:dyDescent="0.5">
      <c r="B33" s="6"/>
      <c r="C33" s="16" t="s">
        <v>1</v>
      </c>
      <c r="D33" s="16"/>
      <c r="E33" s="16"/>
      <c r="F33" s="7"/>
      <c r="G33" s="7" t="s">
        <v>5</v>
      </c>
      <c r="H33" s="7"/>
      <c r="I33" s="7"/>
      <c r="J33" s="7"/>
      <c r="K33" s="7"/>
      <c r="L33" s="7"/>
      <c r="M33" s="7" t="s">
        <v>7</v>
      </c>
      <c r="N33" s="7"/>
      <c r="O33" s="7"/>
      <c r="P33" s="7"/>
      <c r="Q33" s="7"/>
      <c r="R33" s="7"/>
      <c r="S33" s="7" t="s">
        <v>9</v>
      </c>
      <c r="T33" s="7"/>
      <c r="U33" s="7"/>
      <c r="V33" s="7"/>
      <c r="W33" s="7"/>
      <c r="X33" s="7"/>
      <c r="Y33" s="7" t="s">
        <v>10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8"/>
    </row>
    <row r="34" spans="2:43" ht="19.5" thickBot="1" x14ac:dyDescent="0.35">
      <c r="B34" s="11"/>
      <c r="F34" s="2" t="s">
        <v>11</v>
      </c>
      <c r="G34" s="2" t="s">
        <v>12</v>
      </c>
      <c r="H34" s="2" t="s">
        <v>13</v>
      </c>
      <c r="I34" s="2" t="s">
        <v>14</v>
      </c>
      <c r="J34" s="2" t="s">
        <v>0</v>
      </c>
      <c r="L34" s="2" t="s">
        <v>11</v>
      </c>
      <c r="M34" s="2" t="s">
        <v>12</v>
      </c>
      <c r="N34" s="2" t="s">
        <v>13</v>
      </c>
      <c r="O34" s="2" t="s">
        <v>14</v>
      </c>
      <c r="P34" s="2" t="s">
        <v>0</v>
      </c>
      <c r="R34" s="2" t="s">
        <v>11</v>
      </c>
      <c r="S34" s="2" t="s">
        <v>12</v>
      </c>
      <c r="T34" s="2" t="s">
        <v>13</v>
      </c>
      <c r="U34" s="2" t="s">
        <v>14</v>
      </c>
      <c r="V34" s="2" t="s">
        <v>0</v>
      </c>
      <c r="X34" s="2" t="s">
        <v>11</v>
      </c>
      <c r="Y34" s="2" t="s">
        <v>12</v>
      </c>
      <c r="Z34" s="2" t="s">
        <v>13</v>
      </c>
      <c r="AA34" s="2" t="s">
        <v>14</v>
      </c>
      <c r="AQ34" s="12"/>
    </row>
    <row r="35" spans="2:43" x14ac:dyDescent="0.3">
      <c r="B35" s="11"/>
      <c r="C35" s="17" t="s">
        <v>66</v>
      </c>
      <c r="D35" s="17" t="s">
        <v>67</v>
      </c>
      <c r="E35" s="77" t="s">
        <v>69</v>
      </c>
      <c r="F35" s="4">
        <v>7.7</v>
      </c>
      <c r="G35" s="4">
        <v>4.9000000000000004</v>
      </c>
      <c r="H35" s="4">
        <v>4</v>
      </c>
      <c r="I35" s="4">
        <f>G35+H35</f>
        <v>8.9</v>
      </c>
      <c r="J35" s="4">
        <f>F35+I35</f>
        <v>16.600000000000001</v>
      </c>
      <c r="L35" s="4">
        <v>8.1</v>
      </c>
      <c r="M35" s="4">
        <v>5.3</v>
      </c>
      <c r="N35" s="4">
        <v>3.5</v>
      </c>
      <c r="O35" s="4">
        <f>M35+N35</f>
        <v>8.8000000000000007</v>
      </c>
      <c r="P35" s="4">
        <f>L35+O35</f>
        <v>16.899999999999999</v>
      </c>
      <c r="R35" s="4">
        <v>7.9</v>
      </c>
      <c r="S35" s="4">
        <v>5.4</v>
      </c>
      <c r="T35" s="4">
        <v>3.5</v>
      </c>
      <c r="U35" s="4">
        <f>S35+T35</f>
        <v>8.9</v>
      </c>
      <c r="V35" s="25">
        <f>R35+U35</f>
        <v>16.8</v>
      </c>
      <c r="X35" s="4">
        <v>8.1</v>
      </c>
      <c r="Y35" s="4">
        <v>4.2</v>
      </c>
      <c r="Z35" s="4">
        <v>3.5</v>
      </c>
      <c r="AA35" s="4">
        <f>Y35+Z35</f>
        <v>7.7</v>
      </c>
      <c r="AB35" s="4">
        <f>X35+AA35</f>
        <v>15.8</v>
      </c>
      <c r="AP35" s="27">
        <f>J35+P35+V35+AB35</f>
        <v>66.099999999999994</v>
      </c>
      <c r="AQ35" s="12"/>
    </row>
    <row r="36" spans="2:43" x14ac:dyDescent="0.3">
      <c r="B36" s="11"/>
      <c r="C36" s="18" t="s">
        <v>68</v>
      </c>
      <c r="D36" s="18" t="s">
        <v>67</v>
      </c>
      <c r="E36" s="84" t="s">
        <v>69</v>
      </c>
      <c r="F36" s="4">
        <v>6.6</v>
      </c>
      <c r="G36" s="4">
        <v>4.8</v>
      </c>
      <c r="H36" s="4">
        <v>3.5</v>
      </c>
      <c r="I36" s="4">
        <f>G36+H36</f>
        <v>8.3000000000000007</v>
      </c>
      <c r="J36" s="4">
        <f>F36+I36</f>
        <v>14.9</v>
      </c>
      <c r="L36" s="4">
        <v>8.4</v>
      </c>
      <c r="M36" s="4">
        <v>5</v>
      </c>
      <c r="N36" s="4">
        <v>3.5</v>
      </c>
      <c r="O36" s="4">
        <f>M36+N36</f>
        <v>8.5</v>
      </c>
      <c r="P36" s="4">
        <f>L36+O36</f>
        <v>16.899999999999999</v>
      </c>
      <c r="R36" s="4">
        <v>8.3000000000000007</v>
      </c>
      <c r="S36" s="4">
        <v>5.2</v>
      </c>
      <c r="T36" s="4">
        <v>4</v>
      </c>
      <c r="U36" s="4">
        <f>S36+T36</f>
        <v>9.1999999999999993</v>
      </c>
      <c r="V36" s="25">
        <f>R36+U36</f>
        <v>17.5</v>
      </c>
      <c r="X36" s="4">
        <v>7.8</v>
      </c>
      <c r="Y36" s="4">
        <v>4</v>
      </c>
      <c r="Z36" s="4">
        <v>4</v>
      </c>
      <c r="AA36" s="4">
        <f>Y36+Z36</f>
        <v>8</v>
      </c>
      <c r="AB36" s="4">
        <f>X36+AA36</f>
        <v>15.8</v>
      </c>
      <c r="AP36" s="28">
        <f>J36+P36+V36+AB36</f>
        <v>65.099999999999994</v>
      </c>
      <c r="AQ36" s="12"/>
    </row>
    <row r="37" spans="2:43" x14ac:dyDescent="0.3">
      <c r="B37" s="11"/>
      <c r="C37" s="18" t="s">
        <v>63</v>
      </c>
      <c r="D37" s="18" t="s">
        <v>41</v>
      </c>
      <c r="E37" s="84" t="s">
        <v>69</v>
      </c>
      <c r="F37" s="4">
        <v>6.6</v>
      </c>
      <c r="G37" s="4">
        <v>3.2</v>
      </c>
      <c r="H37" s="4">
        <v>3.5</v>
      </c>
      <c r="I37" s="4">
        <f>G37+H37</f>
        <v>6.7</v>
      </c>
      <c r="J37" s="4">
        <f>F37+I37</f>
        <v>13.3</v>
      </c>
      <c r="L37" s="4">
        <v>8.1999999999999993</v>
      </c>
      <c r="M37" s="4">
        <v>4.8</v>
      </c>
      <c r="N37" s="4">
        <v>3</v>
      </c>
      <c r="O37" s="4">
        <f>M37+N37</f>
        <v>7.8</v>
      </c>
      <c r="P37" s="4">
        <f>L37+O37</f>
        <v>16</v>
      </c>
      <c r="R37" s="4">
        <v>6.6</v>
      </c>
      <c r="S37" s="4">
        <v>4.2</v>
      </c>
      <c r="T37" s="4">
        <v>3.3</v>
      </c>
      <c r="U37" s="4">
        <f>S37+T37</f>
        <v>7.5</v>
      </c>
      <c r="V37" s="25">
        <f>R37+U37</f>
        <v>14.1</v>
      </c>
      <c r="X37" s="4">
        <v>8.1</v>
      </c>
      <c r="Y37" s="4">
        <v>4.3</v>
      </c>
      <c r="Z37" s="4">
        <v>3.4</v>
      </c>
      <c r="AA37" s="4">
        <f>Y37+Z37</f>
        <v>7.6999999999999993</v>
      </c>
      <c r="AB37" s="4">
        <f>X37+AA37</f>
        <v>15.799999999999999</v>
      </c>
      <c r="AP37" s="28">
        <f>J37+P37+V37+AB37</f>
        <v>59.199999999999996</v>
      </c>
      <c r="AQ37" s="12"/>
    </row>
    <row r="38" spans="2:43" x14ac:dyDescent="0.3">
      <c r="B38" s="11"/>
      <c r="C38" s="20" t="s">
        <v>64</v>
      </c>
      <c r="D38" s="20" t="s">
        <v>65</v>
      </c>
      <c r="E38" s="85" t="s">
        <v>72</v>
      </c>
      <c r="F38" s="19">
        <v>4.8</v>
      </c>
      <c r="G38" s="19">
        <v>5.4</v>
      </c>
      <c r="H38" s="19">
        <v>3</v>
      </c>
      <c r="I38" s="19">
        <f t="shared" ref="I38:I39" si="30">G38+H38</f>
        <v>8.4</v>
      </c>
      <c r="J38" s="19">
        <f t="shared" ref="J38:J39" si="31">F38+I38</f>
        <v>13.2</v>
      </c>
      <c r="L38" s="19">
        <v>4.5999999999999996</v>
      </c>
      <c r="M38" s="19">
        <v>5.0999999999999996</v>
      </c>
      <c r="N38" s="19">
        <v>2.5</v>
      </c>
      <c r="O38" s="19">
        <f t="shared" ref="O38:O40" si="32">M38+N38</f>
        <v>7.6</v>
      </c>
      <c r="P38" s="19">
        <f t="shared" ref="P38:P40" si="33">L38+O38</f>
        <v>12.2</v>
      </c>
      <c r="R38" s="19">
        <v>5.3</v>
      </c>
      <c r="S38" s="19">
        <v>5</v>
      </c>
      <c r="T38" s="19">
        <v>3</v>
      </c>
      <c r="U38" s="19">
        <f t="shared" ref="U38" si="34">S38+T38</f>
        <v>8</v>
      </c>
      <c r="V38" s="33">
        <f t="shared" ref="V38" si="35">R38+U38</f>
        <v>13.3</v>
      </c>
      <c r="X38" s="19">
        <v>4.5</v>
      </c>
      <c r="Y38" s="19">
        <v>4.9000000000000004</v>
      </c>
      <c r="Z38" s="19">
        <v>3</v>
      </c>
      <c r="AA38" s="19">
        <f t="shared" ref="AA38:AA39" si="36">Y38+Z38</f>
        <v>7.9</v>
      </c>
      <c r="AB38" s="19">
        <f t="shared" ref="AB38:AB39" si="37">X38+AA38</f>
        <v>12.4</v>
      </c>
      <c r="AP38" s="29">
        <f t="shared" ref="AP38" si="38">J38+P38+V38+AB38</f>
        <v>51.1</v>
      </c>
      <c r="AQ38" s="12"/>
    </row>
    <row r="39" spans="2:43" x14ac:dyDescent="0.3">
      <c r="B39" s="11"/>
      <c r="C39" s="21" t="s">
        <v>6</v>
      </c>
      <c r="D39" s="21"/>
      <c r="E39" s="86"/>
      <c r="F39" s="22">
        <v>3.9</v>
      </c>
      <c r="G39" s="22">
        <v>3.5</v>
      </c>
      <c r="H39" s="22">
        <v>3.3</v>
      </c>
      <c r="I39" s="4">
        <f t="shared" si="30"/>
        <v>6.8</v>
      </c>
      <c r="J39" s="4">
        <f t="shared" si="31"/>
        <v>10.7</v>
      </c>
      <c r="L39" s="22">
        <v>4.5</v>
      </c>
      <c r="M39" s="22">
        <v>5</v>
      </c>
      <c r="N39" s="22">
        <v>3.8</v>
      </c>
      <c r="O39" s="4">
        <f t="shared" si="32"/>
        <v>8.8000000000000007</v>
      </c>
      <c r="P39" s="22">
        <f t="shared" si="33"/>
        <v>13.3</v>
      </c>
      <c r="R39" s="22"/>
      <c r="S39" s="22"/>
      <c r="T39" s="22"/>
      <c r="U39" s="22" t="s">
        <v>0</v>
      </c>
      <c r="V39" s="22" t="s">
        <v>0</v>
      </c>
      <c r="X39" s="22">
        <v>3.5</v>
      </c>
      <c r="Y39" s="22">
        <v>4</v>
      </c>
      <c r="Z39" s="22">
        <v>3</v>
      </c>
      <c r="AA39" s="4">
        <f t="shared" si="36"/>
        <v>7</v>
      </c>
      <c r="AB39" s="22">
        <f t="shared" si="37"/>
        <v>10.5</v>
      </c>
      <c r="AP39" s="31">
        <f>J39+P39+AB39</f>
        <v>34.5</v>
      </c>
      <c r="AQ39" s="12"/>
    </row>
    <row r="40" spans="2:43" ht="19.5" thickBot="1" x14ac:dyDescent="0.35">
      <c r="B40" s="11"/>
      <c r="C40" s="23" t="s">
        <v>8</v>
      </c>
      <c r="D40" s="23"/>
      <c r="E40" s="87"/>
      <c r="F40" s="24"/>
      <c r="G40" s="24"/>
      <c r="H40" s="24"/>
      <c r="I40" s="24" t="s">
        <v>0</v>
      </c>
      <c r="J40" s="24" t="s">
        <v>0</v>
      </c>
      <c r="L40" s="24">
        <v>2.1</v>
      </c>
      <c r="M40" s="24">
        <v>3</v>
      </c>
      <c r="N40" s="24">
        <v>3</v>
      </c>
      <c r="O40" s="4">
        <f t="shared" si="32"/>
        <v>6</v>
      </c>
      <c r="P40" s="24">
        <f t="shared" si="33"/>
        <v>8.1</v>
      </c>
      <c r="R40" s="24"/>
      <c r="S40" s="24"/>
      <c r="T40" s="24"/>
      <c r="U40" s="24" t="s">
        <v>0</v>
      </c>
      <c r="V40" s="24" t="s">
        <v>0</v>
      </c>
      <c r="X40" s="24"/>
      <c r="Y40" s="24"/>
      <c r="Z40" s="24"/>
      <c r="AA40" s="24" t="s">
        <v>0</v>
      </c>
      <c r="AB40" s="24" t="s">
        <v>0</v>
      </c>
      <c r="AP40" s="32">
        <f>P40</f>
        <v>8.1</v>
      </c>
      <c r="AQ40" s="12"/>
    </row>
    <row r="41" spans="2:43" ht="19.5" thickBot="1" x14ac:dyDescent="0.35">
      <c r="B41" s="13"/>
      <c r="C41" s="14"/>
      <c r="D41" s="14"/>
      <c r="E41" s="7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</sheetData>
  <sortState xmlns:xlrd2="http://schemas.microsoft.com/office/spreadsheetml/2017/richdata2" ref="C35:AP37">
    <sortCondition descending="1" ref="AP35:AP37"/>
  </sortState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7171-13C7-D346-8A2B-2574192CD15D}">
  <dimension ref="A1:W17"/>
  <sheetViews>
    <sheetView workbookViewId="0">
      <selection activeCell="B1" sqref="B1:V3"/>
    </sheetView>
  </sheetViews>
  <sheetFormatPr defaultColWidth="11" defaultRowHeight="15.75" x14ac:dyDescent="0.25"/>
  <cols>
    <col min="1" max="1" width="2.375" bestFit="1" customWidth="1"/>
    <col min="2" max="2" width="40.875" bestFit="1" customWidth="1"/>
    <col min="3" max="3" width="3.875" customWidth="1"/>
    <col min="4" max="4" width="3.625" style="92" customWidth="1"/>
    <col min="5" max="5" width="5.125" bestFit="1" customWidth="1"/>
    <col min="6" max="6" width="6.5" bestFit="1" customWidth="1"/>
    <col min="7" max="8" width="5.125" bestFit="1" customWidth="1"/>
    <col min="9" max="9" width="7.125" bestFit="1" customWidth="1"/>
    <col min="10" max="10" width="7.125" customWidth="1"/>
    <col min="11" max="11" width="5.875" customWidth="1"/>
    <col min="12" max="12" width="26" bestFit="1" customWidth="1"/>
    <col min="13" max="13" width="4.5" bestFit="1" customWidth="1"/>
    <col min="14" max="14" width="2.125" bestFit="1" customWidth="1"/>
    <col min="15" max="15" width="5.125" bestFit="1" customWidth="1"/>
    <col min="16" max="16" width="7.125" bestFit="1" customWidth="1"/>
    <col min="17" max="18" width="5.125" bestFit="1" customWidth="1"/>
    <col min="19" max="19" width="6.375" bestFit="1" customWidth="1"/>
    <col min="20" max="20" width="1.875" customWidth="1"/>
    <col min="21" max="21" width="4.625" bestFit="1" customWidth="1"/>
    <col min="22" max="22" width="10.625" bestFit="1" customWidth="1"/>
    <col min="23" max="24" width="4.625" bestFit="1" customWidth="1"/>
    <col min="25" max="25" width="6.375" bestFit="1" customWidth="1"/>
    <col min="26" max="26" width="2.375" customWidth="1"/>
    <col min="27" max="27" width="4.625" bestFit="1" customWidth="1"/>
    <col min="28" max="28" width="9" bestFit="1" customWidth="1"/>
    <col min="29" max="30" width="4.625" bestFit="1" customWidth="1"/>
    <col min="31" max="31" width="5.875" bestFit="1" customWidth="1"/>
  </cols>
  <sheetData>
    <row r="1" spans="1:23" ht="21" x14ac:dyDescent="0.35">
      <c r="B1" s="89" t="s">
        <v>35</v>
      </c>
      <c r="C1" s="89"/>
      <c r="D1" s="91"/>
      <c r="E1" s="89"/>
      <c r="F1" s="91"/>
      <c r="G1" s="89"/>
      <c r="H1" s="89"/>
      <c r="I1" s="89"/>
      <c r="J1" s="89" t="s">
        <v>36</v>
      </c>
      <c r="K1" s="89"/>
      <c r="L1" s="89"/>
      <c r="M1" s="89"/>
      <c r="N1" s="89"/>
      <c r="O1" s="89"/>
      <c r="P1" s="89"/>
      <c r="Q1" s="89"/>
      <c r="R1" s="89"/>
      <c r="S1" s="89" t="s">
        <v>37</v>
      </c>
      <c r="T1" s="89"/>
      <c r="U1" s="89"/>
      <c r="V1" s="89"/>
      <c r="W1" s="89"/>
    </row>
    <row r="2" spans="1:23" ht="21.75" thickBot="1" x14ac:dyDescent="0.4">
      <c r="B2" s="89" t="s">
        <v>38</v>
      </c>
      <c r="C2" s="89"/>
      <c r="D2" s="91"/>
      <c r="E2" s="89"/>
      <c r="F2" s="91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 t="s">
        <v>39</v>
      </c>
      <c r="T2" s="89"/>
      <c r="U2" s="89"/>
      <c r="V2" s="89"/>
      <c r="W2" s="89"/>
    </row>
    <row r="3" spans="1:23" ht="21" x14ac:dyDescent="0.35">
      <c r="A3" s="6"/>
      <c r="B3" s="89" t="s">
        <v>74</v>
      </c>
      <c r="C3" s="89"/>
      <c r="D3" s="91"/>
      <c r="E3" s="89"/>
      <c r="F3" s="91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18.75" x14ac:dyDescent="0.3">
      <c r="A4" s="11"/>
    </row>
    <row r="5" spans="1:23" ht="19.5" thickBot="1" x14ac:dyDescent="0.35">
      <c r="A5" s="11">
        <v>1</v>
      </c>
      <c r="B5" t="s">
        <v>0</v>
      </c>
    </row>
    <row r="6" spans="1:23" ht="31.5" x14ac:dyDescent="0.5">
      <c r="A6" s="11">
        <v>2</v>
      </c>
      <c r="B6" s="16" t="s">
        <v>1</v>
      </c>
      <c r="C6" s="16"/>
      <c r="D6" s="16"/>
      <c r="E6" s="7"/>
      <c r="F6" s="7" t="s">
        <v>5</v>
      </c>
      <c r="G6" s="7"/>
      <c r="H6" s="7"/>
      <c r="I6" s="7"/>
      <c r="J6" s="7"/>
      <c r="K6" s="7"/>
      <c r="L6" s="7"/>
      <c r="M6" s="7"/>
      <c r="N6" s="7"/>
      <c r="O6" s="7"/>
      <c r="P6" s="7" t="s">
        <v>7</v>
      </c>
      <c r="Q6" s="7"/>
      <c r="R6" s="7"/>
      <c r="S6" s="7"/>
      <c r="T6" s="7"/>
    </row>
    <row r="7" spans="1:23" ht="18.75" x14ac:dyDescent="0.3">
      <c r="A7" s="11">
        <v>3</v>
      </c>
      <c r="B7" s="1"/>
      <c r="C7" s="1"/>
      <c r="D7" s="2"/>
      <c r="E7" s="2" t="s">
        <v>11</v>
      </c>
      <c r="F7" s="2" t="s">
        <v>12</v>
      </c>
      <c r="G7" s="2" t="s">
        <v>13</v>
      </c>
      <c r="H7" s="2" t="s">
        <v>14</v>
      </c>
      <c r="I7" s="2" t="s">
        <v>25</v>
      </c>
      <c r="J7" s="2"/>
      <c r="K7" s="2"/>
      <c r="L7" s="1"/>
      <c r="M7" s="1"/>
      <c r="N7" s="1"/>
      <c r="O7" s="2" t="s">
        <v>11</v>
      </c>
      <c r="P7" s="2" t="s">
        <v>12</v>
      </c>
      <c r="Q7" s="2" t="s">
        <v>13</v>
      </c>
      <c r="R7" s="2" t="s">
        <v>14</v>
      </c>
      <c r="S7" s="2" t="s">
        <v>25</v>
      </c>
      <c r="T7" s="1"/>
    </row>
    <row r="8" spans="1:23" ht="18.75" x14ac:dyDescent="0.3">
      <c r="B8" s="59" t="s">
        <v>66</v>
      </c>
      <c r="C8" s="59" t="s">
        <v>67</v>
      </c>
      <c r="D8" s="93" t="s">
        <v>69</v>
      </c>
      <c r="E8" s="25">
        <v>7.9</v>
      </c>
      <c r="F8" s="25">
        <v>5.5</v>
      </c>
      <c r="G8" s="25">
        <v>3.9</v>
      </c>
      <c r="H8" s="25">
        <f>F8+G8</f>
        <v>9.4</v>
      </c>
      <c r="I8" s="25">
        <f>E8+H8</f>
        <v>17.3</v>
      </c>
      <c r="J8" s="58"/>
      <c r="K8" s="64">
        <v>1</v>
      </c>
      <c r="L8" s="59" t="s">
        <v>66</v>
      </c>
      <c r="M8" s="59" t="s">
        <v>67</v>
      </c>
      <c r="N8" s="59" t="s">
        <v>69</v>
      </c>
      <c r="O8" s="25">
        <v>8.6999999999999993</v>
      </c>
      <c r="P8" s="25">
        <v>5.5</v>
      </c>
      <c r="Q8" s="25">
        <v>4</v>
      </c>
      <c r="R8" s="25">
        <f>P8+Q8</f>
        <v>9.5</v>
      </c>
      <c r="S8" s="25">
        <f>O8+R8</f>
        <v>18.2</v>
      </c>
      <c r="T8" s="1"/>
    </row>
    <row r="9" spans="1:23" ht="18.75" x14ac:dyDescent="0.3">
      <c r="B9" s="60" t="s">
        <v>68</v>
      </c>
      <c r="C9" s="60" t="s">
        <v>67</v>
      </c>
      <c r="D9" s="94" t="s">
        <v>69</v>
      </c>
      <c r="E9" s="25">
        <v>7.7</v>
      </c>
      <c r="F9" s="25">
        <v>4.7</v>
      </c>
      <c r="G9" s="25">
        <v>3.75</v>
      </c>
      <c r="H9" s="25">
        <f>F9+G9</f>
        <v>8.4499999999999993</v>
      </c>
      <c r="I9" s="25">
        <f>E9+H9</f>
        <v>16.149999999999999</v>
      </c>
      <c r="J9" s="58"/>
      <c r="K9" s="64">
        <v>2</v>
      </c>
      <c r="L9" s="60" t="s">
        <v>68</v>
      </c>
      <c r="M9" s="60" t="s">
        <v>67</v>
      </c>
      <c r="N9" s="60" t="s">
        <v>69</v>
      </c>
      <c r="O9" s="25">
        <v>8.3000000000000007</v>
      </c>
      <c r="P9" s="25">
        <v>5</v>
      </c>
      <c r="Q9" s="25">
        <v>3.9</v>
      </c>
      <c r="R9" s="25">
        <f>P9+Q9</f>
        <v>8.9</v>
      </c>
      <c r="S9" s="25">
        <f>O9+R9</f>
        <v>17.200000000000003</v>
      </c>
      <c r="T9" s="1"/>
    </row>
    <row r="10" spans="1:23" ht="18.75" x14ac:dyDescent="0.3">
      <c r="B10" s="60" t="s">
        <v>63</v>
      </c>
      <c r="C10" s="60" t="s">
        <v>41</v>
      </c>
      <c r="D10" s="94" t="s">
        <v>69</v>
      </c>
      <c r="E10" s="25">
        <v>7.2</v>
      </c>
      <c r="F10" s="25">
        <v>4.9000000000000004</v>
      </c>
      <c r="G10" s="25">
        <v>3.7</v>
      </c>
      <c r="H10" s="25">
        <f>F10+G10</f>
        <v>8.6000000000000014</v>
      </c>
      <c r="I10" s="25">
        <f>E10+H10</f>
        <v>15.8</v>
      </c>
      <c r="J10" s="58"/>
      <c r="K10" s="64">
        <v>2</v>
      </c>
      <c r="L10" s="60" t="s">
        <v>63</v>
      </c>
      <c r="M10" s="60" t="s">
        <v>41</v>
      </c>
      <c r="N10" s="60" t="s">
        <v>69</v>
      </c>
      <c r="O10" s="25">
        <v>8.5</v>
      </c>
      <c r="P10" s="25">
        <v>5</v>
      </c>
      <c r="Q10" s="25">
        <v>3.7</v>
      </c>
      <c r="R10" s="25">
        <f>P10+Q10</f>
        <v>8.6999999999999993</v>
      </c>
      <c r="S10" s="25">
        <f>O10+R10</f>
        <v>17.2</v>
      </c>
      <c r="T10" s="1"/>
    </row>
    <row r="11" spans="1:23" x14ac:dyDescent="0.25">
      <c r="B11" s="56"/>
      <c r="C11" s="56"/>
      <c r="D11" s="95"/>
      <c r="E11" s="56"/>
      <c r="F11" s="56"/>
      <c r="G11" s="56"/>
      <c r="H11" s="56"/>
      <c r="I11" s="56"/>
      <c r="J11" s="56"/>
      <c r="K11" s="65"/>
      <c r="L11" s="56"/>
      <c r="M11" s="56"/>
      <c r="N11" s="56"/>
      <c r="O11" s="56"/>
      <c r="P11" s="56"/>
      <c r="Q11" s="56"/>
      <c r="R11" s="56"/>
      <c r="S11" s="56"/>
    </row>
    <row r="12" spans="1:23" ht="19.5" thickBot="1" x14ac:dyDescent="0.35">
      <c r="A12" s="11">
        <v>1</v>
      </c>
      <c r="B12" s="56"/>
      <c r="C12" s="56"/>
      <c r="D12" s="95"/>
      <c r="E12" s="56"/>
      <c r="F12" s="56"/>
      <c r="G12" s="56"/>
      <c r="H12" s="56"/>
      <c r="I12" s="56"/>
      <c r="J12" s="56"/>
      <c r="K12" s="65"/>
      <c r="L12" s="56"/>
      <c r="M12" s="56"/>
      <c r="N12" s="56"/>
      <c r="O12" s="56"/>
      <c r="P12" s="56"/>
      <c r="Q12" s="56"/>
      <c r="R12" s="56"/>
      <c r="S12" s="56"/>
    </row>
    <row r="13" spans="1:23" ht="18.75" x14ac:dyDescent="0.3">
      <c r="A13" s="11">
        <v>2</v>
      </c>
      <c r="B13" s="56"/>
      <c r="C13" s="56"/>
      <c r="D13" s="95"/>
      <c r="E13" s="61"/>
      <c r="F13" s="61" t="s">
        <v>9</v>
      </c>
      <c r="G13" s="61"/>
      <c r="H13" s="61"/>
      <c r="I13" s="61"/>
      <c r="J13" s="61"/>
      <c r="K13" s="66"/>
      <c r="L13" s="61"/>
      <c r="M13" s="61"/>
      <c r="N13" s="61"/>
      <c r="O13" s="61"/>
      <c r="P13" s="61" t="s">
        <v>10</v>
      </c>
      <c r="Q13" s="61"/>
      <c r="R13" s="61"/>
      <c r="S13" s="61"/>
    </row>
    <row r="14" spans="1:23" ht="18.75" x14ac:dyDescent="0.3">
      <c r="A14" s="11">
        <v>3</v>
      </c>
      <c r="B14" s="56"/>
      <c r="C14" s="56"/>
      <c r="D14" s="95"/>
      <c r="E14" s="62" t="s">
        <v>11</v>
      </c>
      <c r="F14" s="62" t="s">
        <v>12</v>
      </c>
      <c r="G14" s="62" t="s">
        <v>13</v>
      </c>
      <c r="H14" s="62" t="s">
        <v>14</v>
      </c>
      <c r="I14" s="62" t="s">
        <v>25</v>
      </c>
      <c r="J14" s="62"/>
      <c r="K14" s="67"/>
      <c r="L14" s="63"/>
      <c r="M14" s="63"/>
      <c r="N14" s="63"/>
      <c r="O14" s="62" t="s">
        <v>11</v>
      </c>
      <c r="P14" s="62" t="s">
        <v>12</v>
      </c>
      <c r="Q14" s="62" t="s">
        <v>13</v>
      </c>
      <c r="R14" s="62" t="s">
        <v>14</v>
      </c>
      <c r="S14" s="63" t="s">
        <v>25</v>
      </c>
    </row>
    <row r="15" spans="1:23" ht="18.75" x14ac:dyDescent="0.3">
      <c r="B15" s="60" t="s">
        <v>68</v>
      </c>
      <c r="C15" s="59" t="s">
        <v>67</v>
      </c>
      <c r="D15" s="93" t="s">
        <v>69</v>
      </c>
      <c r="E15" s="25">
        <v>7.7</v>
      </c>
      <c r="F15" s="25">
        <v>5.5</v>
      </c>
      <c r="G15" s="25">
        <v>4</v>
      </c>
      <c r="H15" s="25">
        <f>F15+G15</f>
        <v>9.5</v>
      </c>
      <c r="I15" s="25">
        <f>E15+H15</f>
        <v>17.2</v>
      </c>
      <c r="J15" s="58"/>
      <c r="K15" s="64">
        <v>1</v>
      </c>
      <c r="L15" s="59" t="s">
        <v>66</v>
      </c>
      <c r="M15" s="59" t="s">
        <v>67</v>
      </c>
      <c r="N15" s="59" t="s">
        <v>69</v>
      </c>
      <c r="O15" s="25">
        <v>7.8</v>
      </c>
      <c r="P15" s="25">
        <v>5.4</v>
      </c>
      <c r="Q15" s="25">
        <v>3.7</v>
      </c>
      <c r="R15" s="25">
        <f>P15+Q15</f>
        <v>9.1000000000000014</v>
      </c>
      <c r="S15" s="25">
        <f>O15+R15</f>
        <v>16.900000000000002</v>
      </c>
    </row>
    <row r="16" spans="1:23" ht="18.75" x14ac:dyDescent="0.3">
      <c r="B16" s="59" t="s">
        <v>66</v>
      </c>
      <c r="C16" s="60" t="s">
        <v>67</v>
      </c>
      <c r="D16" s="94" t="s">
        <v>69</v>
      </c>
      <c r="E16" s="25">
        <v>7.5</v>
      </c>
      <c r="F16" s="25">
        <v>5.7</v>
      </c>
      <c r="G16" s="25">
        <v>3.8</v>
      </c>
      <c r="H16" s="25">
        <f>F16+G16</f>
        <v>9.5</v>
      </c>
      <c r="I16" s="25">
        <f>E16+H16</f>
        <v>17</v>
      </c>
      <c r="J16" s="58"/>
      <c r="K16" s="64">
        <v>2</v>
      </c>
      <c r="L16" s="60" t="s">
        <v>68</v>
      </c>
      <c r="M16" s="60" t="s">
        <v>67</v>
      </c>
      <c r="N16" s="60" t="s">
        <v>69</v>
      </c>
      <c r="O16" s="25">
        <v>7.6</v>
      </c>
      <c r="P16" s="25">
        <v>5.2</v>
      </c>
      <c r="Q16" s="25">
        <v>3.7</v>
      </c>
      <c r="R16" s="25">
        <f>P16+Q16</f>
        <v>8.9</v>
      </c>
      <c r="S16" s="25">
        <f>O16+R16</f>
        <v>16.5</v>
      </c>
    </row>
    <row r="17" spans="2:19" ht="18.75" x14ac:dyDescent="0.3">
      <c r="B17" s="60" t="s">
        <v>63</v>
      </c>
      <c r="C17" s="60" t="s">
        <v>41</v>
      </c>
      <c r="D17" s="94" t="s">
        <v>69</v>
      </c>
      <c r="E17" s="25">
        <v>7.9</v>
      </c>
      <c r="F17" s="25">
        <v>5.4</v>
      </c>
      <c r="G17" s="25">
        <v>3.2</v>
      </c>
      <c r="H17" s="25">
        <f>F17+G17</f>
        <v>8.6000000000000014</v>
      </c>
      <c r="I17" s="25">
        <f>E17+H17</f>
        <v>16.5</v>
      </c>
      <c r="J17" s="58"/>
      <c r="K17" s="64">
        <v>3</v>
      </c>
      <c r="L17" s="60" t="s">
        <v>63</v>
      </c>
      <c r="M17" s="60" t="s">
        <v>41</v>
      </c>
      <c r="N17" s="60" t="s">
        <v>69</v>
      </c>
      <c r="O17" s="25">
        <v>7.5</v>
      </c>
      <c r="P17" s="25">
        <v>4.8</v>
      </c>
      <c r="Q17" s="25">
        <v>3</v>
      </c>
      <c r="R17" s="25">
        <f>P17+Q17</f>
        <v>7.8</v>
      </c>
      <c r="S17" s="25">
        <f>O17+R17</f>
        <v>15.3</v>
      </c>
    </row>
  </sheetData>
  <sortState xmlns:xlrd2="http://schemas.microsoft.com/office/spreadsheetml/2017/richdata2" ref="L15:S17">
    <sortCondition descending="1" ref="S15:S17"/>
  </sortState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78C1-178A-114F-B134-583AF0013B2A}">
  <dimension ref="A1:AF26"/>
  <sheetViews>
    <sheetView workbookViewId="0">
      <selection activeCell="N14" sqref="N14"/>
    </sheetView>
  </sheetViews>
  <sheetFormatPr defaultColWidth="10.875" defaultRowHeight="21" x14ac:dyDescent="0.35"/>
  <cols>
    <col min="1" max="1" width="7.125" style="57" bestFit="1" customWidth="1"/>
    <col min="2" max="2" width="33.125" style="50" bestFit="1" customWidth="1"/>
    <col min="3" max="3" width="5.875" style="50" bestFit="1" customWidth="1"/>
    <col min="4" max="4" width="4.875" style="90" customWidth="1"/>
    <col min="5" max="9" width="5.875" style="50" bestFit="1" customWidth="1"/>
    <col min="10" max="10" width="7.125" style="50" bestFit="1" customWidth="1"/>
    <col min="11" max="11" width="3" style="50" customWidth="1"/>
    <col min="12" max="12" width="7.125" style="57" bestFit="1" customWidth="1"/>
    <col min="13" max="13" width="33.125" style="50" bestFit="1" customWidth="1"/>
    <col min="14" max="14" width="5.875" style="50" bestFit="1" customWidth="1"/>
    <col min="15" max="15" width="2.375" style="50" bestFit="1" customWidth="1"/>
    <col min="16" max="19" width="5.875" style="50" bestFit="1" customWidth="1"/>
    <col min="20" max="21" width="7.125" style="50" bestFit="1" customWidth="1"/>
    <col min="22" max="22" width="4" style="50" bestFit="1" customWidth="1"/>
    <col min="23" max="23" width="2.5" style="50" bestFit="1" customWidth="1"/>
    <col min="24" max="24" width="33.125" style="50" bestFit="1" customWidth="1"/>
    <col min="25" max="25" width="5.875" style="50" bestFit="1" customWidth="1"/>
    <col min="26" max="26" width="2.375" style="50" bestFit="1" customWidth="1"/>
    <col min="27" max="30" width="5.875" style="50" bestFit="1" customWidth="1"/>
    <col min="31" max="32" width="7.125" style="50" bestFit="1" customWidth="1"/>
    <col min="33" max="16384" width="10.875" style="50"/>
  </cols>
  <sheetData>
    <row r="1" spans="1:32" x14ac:dyDescent="0.35">
      <c r="B1" s="89" t="s">
        <v>35</v>
      </c>
      <c r="C1" s="89"/>
      <c r="D1" s="91"/>
      <c r="E1" s="89"/>
      <c r="F1" s="91"/>
      <c r="G1" s="89"/>
      <c r="H1" s="89"/>
      <c r="I1" s="89"/>
      <c r="J1" s="89" t="s">
        <v>36</v>
      </c>
      <c r="K1" s="89"/>
      <c r="L1" s="89"/>
      <c r="M1" s="89"/>
      <c r="N1" s="89"/>
      <c r="O1" s="89"/>
      <c r="P1" s="89"/>
      <c r="Q1" s="89"/>
      <c r="R1" s="89"/>
      <c r="S1" s="89"/>
      <c r="T1" s="89"/>
      <c r="U1" s="89" t="s">
        <v>37</v>
      </c>
      <c r="V1" s="89"/>
      <c r="W1" s="89"/>
      <c r="X1" s="89"/>
      <c r="Y1" s="89"/>
      <c r="Z1" s="89"/>
    </row>
    <row r="2" spans="1:32" x14ac:dyDescent="0.35">
      <c r="B2" s="89" t="s">
        <v>38</v>
      </c>
      <c r="C2" s="89"/>
      <c r="D2" s="91"/>
      <c r="E2" s="89"/>
      <c r="F2" s="91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 t="s">
        <v>39</v>
      </c>
      <c r="V2" s="89"/>
      <c r="W2" s="89"/>
      <c r="X2" s="89"/>
      <c r="Y2" s="89"/>
      <c r="Z2" s="89"/>
    </row>
    <row r="3" spans="1:32" x14ac:dyDescent="0.35">
      <c r="B3" s="89" t="s">
        <v>74</v>
      </c>
      <c r="C3" s="89"/>
      <c r="D3" s="91"/>
      <c r="E3" s="89"/>
      <c r="F3" s="91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54"/>
      <c r="AB3" s="54"/>
      <c r="AC3" s="54"/>
      <c r="AD3" s="54"/>
      <c r="AE3" s="54"/>
      <c r="AF3" s="54"/>
    </row>
    <row r="4" spans="1:32" x14ac:dyDescent="0.35">
      <c r="B4" s="89"/>
      <c r="C4" s="89"/>
      <c r="D4" s="91"/>
      <c r="E4" s="89"/>
      <c r="F4" s="91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54"/>
      <c r="AB4" s="54"/>
      <c r="AC4" s="54"/>
      <c r="AD4" s="54"/>
      <c r="AE4" s="54"/>
      <c r="AF4" s="54"/>
    </row>
    <row r="5" spans="1:32" x14ac:dyDescent="0.35">
      <c r="B5" s="89" t="s">
        <v>27</v>
      </c>
      <c r="C5" s="89"/>
      <c r="D5" s="91"/>
      <c r="E5" s="89"/>
      <c r="F5" s="91"/>
      <c r="G5" s="89"/>
      <c r="H5" s="89"/>
      <c r="I5" s="89"/>
      <c r="J5" s="89"/>
      <c r="K5" s="89"/>
      <c r="L5" s="89"/>
      <c r="M5" s="89" t="s">
        <v>28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 t="s">
        <v>29</v>
      </c>
      <c r="Y5" s="89"/>
      <c r="Z5" s="89"/>
      <c r="AA5" s="54"/>
      <c r="AB5" s="54"/>
      <c r="AC5" s="54"/>
      <c r="AD5" s="54"/>
      <c r="AE5" s="54"/>
      <c r="AF5" s="54"/>
    </row>
    <row r="6" spans="1:32" x14ac:dyDescent="0.35">
      <c r="B6" s="54"/>
      <c r="C6" s="54"/>
      <c r="D6" s="96"/>
      <c r="E6" s="54"/>
      <c r="F6" s="54"/>
      <c r="G6" s="54"/>
      <c r="H6" s="54"/>
      <c r="I6" s="54"/>
      <c r="J6" s="54"/>
      <c r="K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x14ac:dyDescent="0.35">
      <c r="B7" s="54" t="s">
        <v>26</v>
      </c>
      <c r="C7" s="54"/>
      <c r="D7" s="96"/>
      <c r="E7" s="54" t="s">
        <v>11</v>
      </c>
      <c r="F7" s="54" t="s">
        <v>12</v>
      </c>
      <c r="G7" s="54" t="s">
        <v>13</v>
      </c>
      <c r="H7" s="54" t="s">
        <v>24</v>
      </c>
      <c r="I7" s="54" t="s">
        <v>14</v>
      </c>
      <c r="J7" s="54" t="s">
        <v>25</v>
      </c>
      <c r="K7" s="54"/>
      <c r="M7" s="54" t="s">
        <v>26</v>
      </c>
      <c r="N7" s="54"/>
      <c r="O7" s="54"/>
      <c r="P7" s="54" t="s">
        <v>11</v>
      </c>
      <c r="Q7" s="54" t="s">
        <v>12</v>
      </c>
      <c r="R7" s="54" t="s">
        <v>13</v>
      </c>
      <c r="S7" s="54" t="s">
        <v>24</v>
      </c>
      <c r="T7" s="54" t="s">
        <v>14</v>
      </c>
      <c r="U7" s="54" t="s">
        <v>25</v>
      </c>
      <c r="V7" s="54"/>
      <c r="W7" s="54"/>
      <c r="X7" s="54" t="s">
        <v>26</v>
      </c>
      <c r="Y7" s="54"/>
      <c r="Z7" s="54"/>
      <c r="AA7" s="54" t="s">
        <v>11</v>
      </c>
      <c r="AB7" s="54" t="s">
        <v>12</v>
      </c>
      <c r="AC7" s="54" t="s">
        <v>13</v>
      </c>
      <c r="AD7" s="54" t="s">
        <v>24</v>
      </c>
      <c r="AE7" s="54" t="s">
        <v>14</v>
      </c>
      <c r="AF7" s="54" t="s">
        <v>25</v>
      </c>
    </row>
    <row r="8" spans="1:32" x14ac:dyDescent="0.35">
      <c r="A8" s="57">
        <v>1</v>
      </c>
      <c r="B8" s="68" t="s">
        <v>42</v>
      </c>
      <c r="C8" s="68" t="s">
        <v>41</v>
      </c>
      <c r="D8" s="97" t="s">
        <v>69</v>
      </c>
      <c r="E8" s="68">
        <v>6.8</v>
      </c>
      <c r="F8" s="68">
        <v>1.2</v>
      </c>
      <c r="G8" s="68">
        <v>1.3</v>
      </c>
      <c r="H8" s="68">
        <v>1.4</v>
      </c>
      <c r="I8" s="68">
        <f t="shared" ref="I8:I14" si="0">10-(F8+G8+H8)/3</f>
        <v>8.6999999999999993</v>
      </c>
      <c r="J8" s="68">
        <f t="shared" ref="J8:J14" si="1">E8+I8</f>
        <v>15.5</v>
      </c>
      <c r="K8" s="54"/>
      <c r="L8" s="57">
        <v>1</v>
      </c>
      <c r="M8" s="68" t="s">
        <v>42</v>
      </c>
      <c r="N8" s="68" t="s">
        <v>41</v>
      </c>
      <c r="O8" s="97" t="s">
        <v>69</v>
      </c>
      <c r="P8" s="68">
        <v>4.5</v>
      </c>
      <c r="Q8" s="68">
        <v>1.1000000000000001</v>
      </c>
      <c r="R8" s="68">
        <v>1.1000000000000001</v>
      </c>
      <c r="S8" s="68">
        <v>1.1000000000000001</v>
      </c>
      <c r="T8" s="68">
        <f t="shared" ref="T8:T13" si="2">10-(Q8+R8+S8)/3</f>
        <v>8.9</v>
      </c>
      <c r="U8" s="68">
        <f t="shared" ref="U8:U13" si="3">P8+T8</f>
        <v>13.4</v>
      </c>
      <c r="V8" s="54"/>
      <c r="W8" s="57">
        <v>1</v>
      </c>
      <c r="X8" s="68" t="s">
        <v>42</v>
      </c>
      <c r="Y8" s="68" t="s">
        <v>41</v>
      </c>
      <c r="Z8" s="97" t="s">
        <v>69</v>
      </c>
      <c r="AA8" s="68">
        <v>5.9</v>
      </c>
      <c r="AB8" s="68">
        <v>1.2</v>
      </c>
      <c r="AC8" s="68">
        <v>1.2</v>
      </c>
      <c r="AD8" s="68">
        <v>1.4</v>
      </c>
      <c r="AE8" s="68">
        <f t="shared" ref="AE8:AE13" si="4">10-(AB8+AC8+AD8)/3</f>
        <v>8.7333333333333343</v>
      </c>
      <c r="AF8" s="68">
        <f t="shared" ref="AF8:AF13" si="5">AA8+AE8</f>
        <v>14.633333333333335</v>
      </c>
    </row>
    <row r="9" spans="1:32" x14ac:dyDescent="0.35">
      <c r="A9" s="57">
        <v>2</v>
      </c>
      <c r="B9" s="68" t="s">
        <v>43</v>
      </c>
      <c r="C9" s="68" t="s">
        <v>44</v>
      </c>
      <c r="D9" s="97" t="s">
        <v>69</v>
      </c>
      <c r="E9" s="68">
        <v>6.4</v>
      </c>
      <c r="F9" s="68">
        <v>1.5</v>
      </c>
      <c r="G9" s="68">
        <v>1.4</v>
      </c>
      <c r="H9" s="68">
        <v>1.4</v>
      </c>
      <c r="I9" s="68">
        <f t="shared" si="0"/>
        <v>8.5666666666666664</v>
      </c>
      <c r="J9" s="68">
        <f t="shared" si="1"/>
        <v>14.966666666666667</v>
      </c>
      <c r="K9" s="54"/>
      <c r="L9" s="57">
        <v>2</v>
      </c>
      <c r="M9" s="68" t="s">
        <v>40</v>
      </c>
      <c r="N9" s="68" t="s">
        <v>41</v>
      </c>
      <c r="O9" s="68" t="s">
        <v>69</v>
      </c>
      <c r="P9" s="68">
        <v>4.3</v>
      </c>
      <c r="Q9" s="68">
        <v>1.6</v>
      </c>
      <c r="R9" s="68">
        <v>1.7</v>
      </c>
      <c r="S9" s="68">
        <v>1.6</v>
      </c>
      <c r="T9" s="68">
        <f t="shared" si="2"/>
        <v>8.3666666666666671</v>
      </c>
      <c r="U9" s="68">
        <f t="shared" si="3"/>
        <v>12.666666666666668</v>
      </c>
      <c r="V9" s="54"/>
      <c r="W9" s="57">
        <v>2</v>
      </c>
      <c r="X9" s="68" t="s">
        <v>40</v>
      </c>
      <c r="Y9" s="68" t="s">
        <v>41</v>
      </c>
      <c r="Z9" s="68" t="s">
        <v>69</v>
      </c>
      <c r="AA9" s="68">
        <v>5.9</v>
      </c>
      <c r="AB9" s="68">
        <v>1.6</v>
      </c>
      <c r="AC9" s="68">
        <v>1.6</v>
      </c>
      <c r="AD9" s="68">
        <v>1.8</v>
      </c>
      <c r="AE9" s="68">
        <f t="shared" si="4"/>
        <v>8.3333333333333339</v>
      </c>
      <c r="AF9" s="68">
        <f t="shared" si="5"/>
        <v>14.233333333333334</v>
      </c>
    </row>
    <row r="10" spans="1:32" x14ac:dyDescent="0.35">
      <c r="A10" s="57">
        <v>3</v>
      </c>
      <c r="B10" s="68" t="s">
        <v>45</v>
      </c>
      <c r="C10" s="68" t="s">
        <v>41</v>
      </c>
      <c r="D10" s="97" t="s">
        <v>69</v>
      </c>
      <c r="E10" s="68">
        <v>5.9</v>
      </c>
      <c r="F10" s="68">
        <v>1</v>
      </c>
      <c r="G10" s="68">
        <v>1</v>
      </c>
      <c r="H10" s="68">
        <v>0.9</v>
      </c>
      <c r="I10" s="68">
        <f t="shared" si="0"/>
        <v>9.0333333333333332</v>
      </c>
      <c r="J10" s="68">
        <f t="shared" si="1"/>
        <v>14.933333333333334</v>
      </c>
      <c r="K10" s="54"/>
      <c r="L10" s="57">
        <v>3</v>
      </c>
      <c r="M10" s="68" t="s">
        <v>45</v>
      </c>
      <c r="N10" s="68" t="s">
        <v>41</v>
      </c>
      <c r="O10" s="97" t="s">
        <v>69</v>
      </c>
      <c r="P10" s="68">
        <v>3.9</v>
      </c>
      <c r="Q10" s="68">
        <v>1.4</v>
      </c>
      <c r="R10" s="68">
        <v>1.5</v>
      </c>
      <c r="S10" s="68">
        <v>1.8</v>
      </c>
      <c r="T10" s="68">
        <f t="shared" si="2"/>
        <v>8.4333333333333336</v>
      </c>
      <c r="U10" s="68">
        <f t="shared" si="3"/>
        <v>12.333333333333334</v>
      </c>
      <c r="V10" s="54"/>
      <c r="W10" s="57">
        <v>3</v>
      </c>
      <c r="X10" s="68" t="s">
        <v>43</v>
      </c>
      <c r="Y10" s="68" t="s">
        <v>44</v>
      </c>
      <c r="Z10" s="97" t="s">
        <v>69</v>
      </c>
      <c r="AA10" s="68">
        <v>6</v>
      </c>
      <c r="AB10" s="68">
        <v>2.8</v>
      </c>
      <c r="AC10" s="68">
        <v>2.8</v>
      </c>
      <c r="AD10" s="68">
        <v>2.6</v>
      </c>
      <c r="AE10" s="68">
        <f t="shared" si="4"/>
        <v>7.2666666666666675</v>
      </c>
      <c r="AF10" s="68">
        <f t="shared" si="5"/>
        <v>13.266666666666667</v>
      </c>
    </row>
    <row r="11" spans="1:32" x14ac:dyDescent="0.35">
      <c r="A11" s="57" t="s">
        <v>0</v>
      </c>
      <c r="B11" s="55" t="s">
        <v>40</v>
      </c>
      <c r="C11" s="55" t="s">
        <v>41</v>
      </c>
      <c r="D11" s="98" t="s">
        <v>69</v>
      </c>
      <c r="E11" s="55">
        <v>6.1</v>
      </c>
      <c r="F11" s="55">
        <v>1.7</v>
      </c>
      <c r="G11" s="55">
        <v>1.7</v>
      </c>
      <c r="H11" s="55">
        <v>1.8</v>
      </c>
      <c r="I11" s="55">
        <f t="shared" si="0"/>
        <v>8.2666666666666657</v>
      </c>
      <c r="J11" s="55">
        <f t="shared" si="1"/>
        <v>14.366666666666665</v>
      </c>
      <c r="K11" s="54"/>
      <c r="L11" s="57" t="s">
        <v>0</v>
      </c>
      <c r="M11" s="55" t="s">
        <v>46</v>
      </c>
      <c r="N11" s="55" t="s">
        <v>41</v>
      </c>
      <c r="O11" s="98" t="s">
        <v>69</v>
      </c>
      <c r="P11" s="55">
        <v>3.7</v>
      </c>
      <c r="Q11" s="55">
        <v>1.6</v>
      </c>
      <c r="R11" s="55">
        <v>1.7</v>
      </c>
      <c r="S11" s="55">
        <v>1.8</v>
      </c>
      <c r="T11" s="55">
        <f t="shared" si="2"/>
        <v>8.3000000000000007</v>
      </c>
      <c r="U11" s="55">
        <f t="shared" si="3"/>
        <v>12</v>
      </c>
      <c r="V11" s="54"/>
      <c r="W11" s="57">
        <v>3</v>
      </c>
      <c r="X11" s="68" t="s">
        <v>45</v>
      </c>
      <c r="Y11" s="68" t="s">
        <v>41</v>
      </c>
      <c r="Z11" s="97" t="s">
        <v>69</v>
      </c>
      <c r="AA11" s="68">
        <v>4.7</v>
      </c>
      <c r="AB11" s="68">
        <v>1.4</v>
      </c>
      <c r="AC11" s="68">
        <v>1.4</v>
      </c>
      <c r="AD11" s="68">
        <v>1.5</v>
      </c>
      <c r="AE11" s="68">
        <f t="shared" si="4"/>
        <v>8.5666666666666664</v>
      </c>
      <c r="AF11" s="68">
        <f t="shared" si="5"/>
        <v>13.266666666666666</v>
      </c>
    </row>
    <row r="12" spans="1:32" x14ac:dyDescent="0.35">
      <c r="A12" s="57" t="s">
        <v>0</v>
      </c>
      <c r="B12" s="55" t="s">
        <v>46</v>
      </c>
      <c r="C12" s="55" t="s">
        <v>41</v>
      </c>
      <c r="D12" s="98" t="s">
        <v>69</v>
      </c>
      <c r="E12" s="55">
        <v>5.3</v>
      </c>
      <c r="F12" s="55">
        <v>1.5</v>
      </c>
      <c r="G12" s="55">
        <v>1.6</v>
      </c>
      <c r="H12" s="55">
        <v>1.9</v>
      </c>
      <c r="I12" s="55">
        <f t="shared" si="0"/>
        <v>8.3333333333333339</v>
      </c>
      <c r="J12" s="55">
        <f t="shared" si="1"/>
        <v>13.633333333333333</v>
      </c>
      <c r="K12" s="54"/>
      <c r="L12" s="57" t="s">
        <v>0</v>
      </c>
      <c r="M12" s="55" t="s">
        <v>49</v>
      </c>
      <c r="N12" s="55" t="s">
        <v>50</v>
      </c>
      <c r="O12" s="98" t="s">
        <v>69</v>
      </c>
      <c r="P12" s="55">
        <v>3.1</v>
      </c>
      <c r="Q12" s="55">
        <v>1.3</v>
      </c>
      <c r="R12" s="55">
        <v>1.4</v>
      </c>
      <c r="S12" s="55">
        <v>1.5</v>
      </c>
      <c r="T12" s="55">
        <f t="shared" si="2"/>
        <v>8.6</v>
      </c>
      <c r="U12" s="55">
        <f t="shared" si="3"/>
        <v>11.7</v>
      </c>
      <c r="V12" s="54"/>
      <c r="W12" s="57" t="s">
        <v>0</v>
      </c>
      <c r="X12" s="55" t="s">
        <v>46</v>
      </c>
      <c r="Y12" s="55" t="s">
        <v>41</v>
      </c>
      <c r="Z12" s="98" t="s">
        <v>69</v>
      </c>
      <c r="AA12" s="55">
        <v>5</v>
      </c>
      <c r="AB12" s="55">
        <v>1.6</v>
      </c>
      <c r="AC12" s="55">
        <v>1.8</v>
      </c>
      <c r="AD12" s="55">
        <v>1.9</v>
      </c>
      <c r="AE12" s="55">
        <f t="shared" si="4"/>
        <v>8.2333333333333325</v>
      </c>
      <c r="AF12" s="55">
        <f t="shared" si="5"/>
        <v>13.233333333333333</v>
      </c>
    </row>
    <row r="13" spans="1:32" x14ac:dyDescent="0.35">
      <c r="A13" s="57" t="s">
        <v>0</v>
      </c>
      <c r="B13" s="55" t="s">
        <v>75</v>
      </c>
      <c r="C13" s="55" t="s">
        <v>48</v>
      </c>
      <c r="D13" s="98" t="s">
        <v>69</v>
      </c>
      <c r="E13" s="55">
        <v>5.2</v>
      </c>
      <c r="F13" s="55">
        <v>1.7</v>
      </c>
      <c r="G13" s="55">
        <v>1.9</v>
      </c>
      <c r="H13" s="55">
        <v>2.1</v>
      </c>
      <c r="I13" s="55">
        <f t="shared" si="0"/>
        <v>8.1</v>
      </c>
      <c r="J13" s="55">
        <f t="shared" si="1"/>
        <v>13.3</v>
      </c>
      <c r="K13" s="54"/>
      <c r="L13" s="57" t="s">
        <v>0</v>
      </c>
      <c r="M13" s="55" t="s">
        <v>43</v>
      </c>
      <c r="N13" s="55" t="s">
        <v>44</v>
      </c>
      <c r="O13" s="55"/>
      <c r="P13" s="55">
        <v>3.4</v>
      </c>
      <c r="Q13" s="55">
        <v>1.8</v>
      </c>
      <c r="R13" s="55">
        <v>1.7</v>
      </c>
      <c r="S13" s="55">
        <v>1.8</v>
      </c>
      <c r="T13" s="55">
        <f t="shared" si="2"/>
        <v>8.2333333333333343</v>
      </c>
      <c r="U13" s="55">
        <f t="shared" si="3"/>
        <v>11.633333333333335</v>
      </c>
      <c r="V13" s="54"/>
      <c r="W13" s="57" t="s">
        <v>0</v>
      </c>
      <c r="X13" s="55" t="s">
        <v>49</v>
      </c>
      <c r="Y13" s="55" t="s">
        <v>50</v>
      </c>
      <c r="Z13" s="98" t="s">
        <v>69</v>
      </c>
      <c r="AA13" s="55">
        <v>4.8</v>
      </c>
      <c r="AB13" s="55">
        <v>1.8</v>
      </c>
      <c r="AC13" s="55">
        <v>1.8</v>
      </c>
      <c r="AD13" s="55">
        <v>1.9</v>
      </c>
      <c r="AE13" s="55">
        <f t="shared" si="4"/>
        <v>8.1666666666666661</v>
      </c>
      <c r="AF13" s="55">
        <f t="shared" si="5"/>
        <v>12.966666666666665</v>
      </c>
    </row>
    <row r="14" spans="1:32" x14ac:dyDescent="0.35">
      <c r="A14" s="57" t="s">
        <v>0</v>
      </c>
      <c r="B14" s="55" t="s">
        <v>49</v>
      </c>
      <c r="C14" s="55" t="s">
        <v>50</v>
      </c>
      <c r="D14" s="98" t="s">
        <v>69</v>
      </c>
      <c r="E14" s="55">
        <v>3.4</v>
      </c>
      <c r="F14" s="55">
        <v>1.8</v>
      </c>
      <c r="G14" s="55">
        <v>1.8</v>
      </c>
      <c r="H14" s="55">
        <v>1.9</v>
      </c>
      <c r="I14" s="55">
        <f t="shared" si="0"/>
        <v>8.1666666666666661</v>
      </c>
      <c r="J14" s="55">
        <f t="shared" si="1"/>
        <v>11.566666666666666</v>
      </c>
      <c r="K14" s="54"/>
      <c r="L14" s="57" t="s">
        <v>0</v>
      </c>
      <c r="M14" s="55"/>
      <c r="N14" s="55"/>
      <c r="O14" s="55"/>
      <c r="P14" s="55"/>
      <c r="Q14" s="55"/>
      <c r="R14" s="55"/>
      <c r="S14" s="55"/>
      <c r="T14" s="55" t="s">
        <v>0</v>
      </c>
      <c r="U14" s="55" t="s">
        <v>0</v>
      </c>
      <c r="V14" s="54"/>
      <c r="W14" s="57" t="s">
        <v>0</v>
      </c>
      <c r="X14" s="55"/>
      <c r="Y14" s="55"/>
      <c r="Z14" s="55"/>
      <c r="AA14" s="55"/>
      <c r="AB14" s="55"/>
      <c r="AC14" s="55"/>
      <c r="AD14" s="55"/>
      <c r="AE14" s="55" t="s">
        <v>0</v>
      </c>
      <c r="AF14" s="55" t="s">
        <v>0</v>
      </c>
    </row>
    <row r="15" spans="1:32" x14ac:dyDescent="0.35">
      <c r="B15" s="54"/>
      <c r="C15" s="54"/>
      <c r="D15" s="96"/>
      <c r="E15" s="54"/>
      <c r="F15" s="54"/>
      <c r="G15" s="54"/>
      <c r="H15" s="54"/>
      <c r="I15" s="54"/>
      <c r="J15" s="54"/>
      <c r="K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32" x14ac:dyDescent="0.35">
      <c r="B16" s="54"/>
      <c r="C16" s="54"/>
      <c r="D16" s="96"/>
      <c r="E16" s="54"/>
      <c r="F16" s="54"/>
      <c r="G16" s="54"/>
      <c r="H16" s="54"/>
      <c r="I16" s="54"/>
      <c r="J16" s="54"/>
      <c r="K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x14ac:dyDescent="0.35">
      <c r="B17" s="101" t="s">
        <v>30</v>
      </c>
      <c r="C17" s="54"/>
      <c r="D17" s="96"/>
      <c r="E17" s="54"/>
      <c r="F17" s="54"/>
      <c r="G17" s="54"/>
      <c r="H17" s="54"/>
      <c r="I17" s="54"/>
      <c r="J17" s="54"/>
      <c r="K17" s="54"/>
      <c r="M17" s="101" t="s">
        <v>31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01" t="s">
        <v>32</v>
      </c>
      <c r="Y17" s="54"/>
      <c r="Z17" s="54"/>
      <c r="AA17" s="54"/>
      <c r="AB17" s="54"/>
      <c r="AC17" s="54"/>
      <c r="AD17" s="54"/>
      <c r="AE17" s="54"/>
      <c r="AF17" s="54"/>
    </row>
    <row r="18" spans="1:32" x14ac:dyDescent="0.35">
      <c r="B18" s="54"/>
      <c r="C18" s="54"/>
      <c r="D18" s="96"/>
      <c r="E18" s="54"/>
      <c r="F18" s="54"/>
      <c r="G18" s="54"/>
      <c r="H18" s="54"/>
      <c r="I18" s="54"/>
      <c r="J18" s="54"/>
      <c r="K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32" x14ac:dyDescent="0.35">
      <c r="B19" s="54" t="s">
        <v>26</v>
      </c>
      <c r="C19" s="54"/>
      <c r="D19" s="96"/>
      <c r="E19" s="54" t="s">
        <v>11</v>
      </c>
      <c r="F19" s="54" t="s">
        <v>12</v>
      </c>
      <c r="G19" s="54" t="s">
        <v>13</v>
      </c>
      <c r="H19" s="54" t="s">
        <v>24</v>
      </c>
      <c r="I19" s="54" t="s">
        <v>14</v>
      </c>
      <c r="J19" s="54" t="s">
        <v>25</v>
      </c>
      <c r="K19" s="54"/>
      <c r="M19" s="54" t="s">
        <v>26</v>
      </c>
      <c r="N19" s="54"/>
      <c r="O19" s="54"/>
      <c r="P19" s="54" t="s">
        <v>11</v>
      </c>
      <c r="Q19" s="54" t="s">
        <v>12</v>
      </c>
      <c r="R19" s="54" t="s">
        <v>13</v>
      </c>
      <c r="S19" s="54" t="s">
        <v>24</v>
      </c>
      <c r="T19" s="54" t="s">
        <v>14</v>
      </c>
      <c r="U19" s="54" t="s">
        <v>25</v>
      </c>
      <c r="V19" s="54"/>
      <c r="W19" s="54"/>
      <c r="X19" s="54" t="s">
        <v>26</v>
      </c>
      <c r="Y19" s="54"/>
      <c r="Z19" s="54"/>
      <c r="AA19" s="54" t="s">
        <v>11</v>
      </c>
      <c r="AB19" s="54" t="s">
        <v>12</v>
      </c>
      <c r="AC19" s="54" t="s">
        <v>13</v>
      </c>
      <c r="AD19" s="54" t="s">
        <v>24</v>
      </c>
      <c r="AE19" s="54" t="s">
        <v>14</v>
      </c>
      <c r="AF19" s="54" t="s">
        <v>25</v>
      </c>
    </row>
    <row r="20" spans="1:32" x14ac:dyDescent="0.35">
      <c r="A20" s="57">
        <v>1</v>
      </c>
      <c r="B20" s="68" t="s">
        <v>45</v>
      </c>
      <c r="C20" s="68" t="s">
        <v>41</v>
      </c>
      <c r="D20" s="97" t="s">
        <v>69</v>
      </c>
      <c r="E20" s="68">
        <v>4.0999999999999996</v>
      </c>
      <c r="F20" s="68">
        <v>0.5</v>
      </c>
      <c r="G20" s="68">
        <v>0.5</v>
      </c>
      <c r="H20" s="68">
        <v>0.6</v>
      </c>
      <c r="I20" s="68">
        <f t="shared" ref="I20:I26" si="6">10-(F20+G20+H20)/3</f>
        <v>9.4666666666666668</v>
      </c>
      <c r="J20" s="68">
        <f t="shared" ref="J20:J26" si="7">E20+I20</f>
        <v>13.566666666666666</v>
      </c>
      <c r="K20" s="54"/>
      <c r="L20" s="57">
        <v>1</v>
      </c>
      <c r="M20" s="68" t="s">
        <v>40</v>
      </c>
      <c r="N20" s="68" t="s">
        <v>41</v>
      </c>
      <c r="O20" s="68" t="s">
        <v>69</v>
      </c>
      <c r="P20" s="68">
        <v>5.0999999999999996</v>
      </c>
      <c r="Q20" s="68">
        <v>1</v>
      </c>
      <c r="R20" s="68">
        <v>1.1000000000000001</v>
      </c>
      <c r="S20" s="68">
        <v>1.2</v>
      </c>
      <c r="T20" s="68">
        <f t="shared" ref="T20:T25" si="8">10-(Q20+R20+S20)/3</f>
        <v>8.9</v>
      </c>
      <c r="U20" s="68">
        <f t="shared" ref="U20:U25" si="9">P20+T20</f>
        <v>14</v>
      </c>
      <c r="V20" s="54"/>
      <c r="W20" s="57">
        <v>1</v>
      </c>
      <c r="X20" s="68" t="s">
        <v>43</v>
      </c>
      <c r="Y20" s="68" t="s">
        <v>44</v>
      </c>
      <c r="Z20" s="97" t="s">
        <v>69</v>
      </c>
      <c r="AA20" s="68">
        <v>4.8</v>
      </c>
      <c r="AB20" s="68">
        <v>1.4</v>
      </c>
      <c r="AC20" s="68">
        <v>1.4</v>
      </c>
      <c r="AD20" s="68">
        <v>1.4</v>
      </c>
      <c r="AE20" s="68">
        <f t="shared" ref="AE20:AE25" si="10">10-(AB20+AC20+AD20)/3</f>
        <v>8.6</v>
      </c>
      <c r="AF20" s="68">
        <f t="shared" ref="AF20:AF25" si="11">AA20+AE20</f>
        <v>13.399999999999999</v>
      </c>
    </row>
    <row r="21" spans="1:32" x14ac:dyDescent="0.35">
      <c r="A21" s="57">
        <v>2</v>
      </c>
      <c r="B21" s="68" t="s">
        <v>42</v>
      </c>
      <c r="C21" s="68" t="s">
        <v>41</v>
      </c>
      <c r="D21" s="97" t="s">
        <v>69</v>
      </c>
      <c r="E21" s="68">
        <v>4.0999999999999996</v>
      </c>
      <c r="F21" s="68">
        <v>0.9</v>
      </c>
      <c r="G21" s="68">
        <v>0.8</v>
      </c>
      <c r="H21" s="68">
        <v>0.9</v>
      </c>
      <c r="I21" s="68">
        <f t="shared" si="6"/>
        <v>9.1333333333333329</v>
      </c>
      <c r="J21" s="68">
        <f t="shared" si="7"/>
        <v>13.233333333333333</v>
      </c>
      <c r="K21" s="54"/>
      <c r="L21" s="57">
        <v>2</v>
      </c>
      <c r="M21" s="68" t="s">
        <v>45</v>
      </c>
      <c r="N21" s="68" t="s">
        <v>41</v>
      </c>
      <c r="O21" s="97" t="s">
        <v>69</v>
      </c>
      <c r="P21" s="68">
        <v>5</v>
      </c>
      <c r="Q21" s="68">
        <v>1.2</v>
      </c>
      <c r="R21" s="68">
        <v>1</v>
      </c>
      <c r="S21" s="68">
        <v>1</v>
      </c>
      <c r="T21" s="68">
        <f t="shared" si="8"/>
        <v>8.9333333333333336</v>
      </c>
      <c r="U21" s="68">
        <f t="shared" si="9"/>
        <v>13.933333333333334</v>
      </c>
      <c r="V21" s="54"/>
      <c r="W21" s="57">
        <v>2</v>
      </c>
      <c r="X21" s="68" t="s">
        <v>45</v>
      </c>
      <c r="Y21" s="68" t="s">
        <v>41</v>
      </c>
      <c r="Z21" s="97" t="s">
        <v>69</v>
      </c>
      <c r="AA21" s="68">
        <v>3.3</v>
      </c>
      <c r="AB21" s="68">
        <v>1.2</v>
      </c>
      <c r="AC21" s="68">
        <v>1</v>
      </c>
      <c r="AD21" s="68">
        <v>1.1000000000000001</v>
      </c>
      <c r="AE21" s="68">
        <f t="shared" si="10"/>
        <v>8.9</v>
      </c>
      <c r="AF21" s="68">
        <f t="shared" si="11"/>
        <v>12.2</v>
      </c>
    </row>
    <row r="22" spans="1:32" x14ac:dyDescent="0.35">
      <c r="A22" s="57">
        <v>3</v>
      </c>
      <c r="B22" s="68" t="s">
        <v>43</v>
      </c>
      <c r="C22" s="68" t="s">
        <v>44</v>
      </c>
      <c r="D22" s="97" t="s">
        <v>69</v>
      </c>
      <c r="E22" s="68">
        <v>4.0999999999999996</v>
      </c>
      <c r="F22" s="68">
        <v>1</v>
      </c>
      <c r="G22" s="68">
        <v>1.1000000000000001</v>
      </c>
      <c r="H22" s="68">
        <v>1</v>
      </c>
      <c r="I22" s="68">
        <f t="shared" si="6"/>
        <v>8.9666666666666668</v>
      </c>
      <c r="J22" s="68">
        <f t="shared" si="7"/>
        <v>13.066666666666666</v>
      </c>
      <c r="K22" s="54"/>
      <c r="L22" s="57">
        <v>3</v>
      </c>
      <c r="M22" s="68" t="s">
        <v>42</v>
      </c>
      <c r="N22" s="68" t="s">
        <v>41</v>
      </c>
      <c r="O22" s="97" t="s">
        <v>69</v>
      </c>
      <c r="P22" s="68">
        <v>4.5999999999999996</v>
      </c>
      <c r="Q22" s="68">
        <v>1</v>
      </c>
      <c r="R22" s="68">
        <v>1</v>
      </c>
      <c r="S22" s="68">
        <v>0.8</v>
      </c>
      <c r="T22" s="68">
        <f t="shared" si="8"/>
        <v>9.0666666666666664</v>
      </c>
      <c r="U22" s="68">
        <f t="shared" si="9"/>
        <v>13.666666666666666</v>
      </c>
      <c r="V22" s="54"/>
      <c r="W22" s="57">
        <v>3</v>
      </c>
      <c r="X22" s="68" t="s">
        <v>46</v>
      </c>
      <c r="Y22" s="68" t="s">
        <v>41</v>
      </c>
      <c r="Z22" s="97" t="s">
        <v>69</v>
      </c>
      <c r="AA22" s="68">
        <v>3.3</v>
      </c>
      <c r="AB22" s="68">
        <v>1.2</v>
      </c>
      <c r="AC22" s="68">
        <v>1.3</v>
      </c>
      <c r="AD22" s="68">
        <v>1</v>
      </c>
      <c r="AE22" s="68">
        <f t="shared" si="10"/>
        <v>8.8333333333333339</v>
      </c>
      <c r="AF22" s="68">
        <f t="shared" si="11"/>
        <v>12.133333333333333</v>
      </c>
    </row>
    <row r="23" spans="1:32" x14ac:dyDescent="0.35">
      <c r="A23" s="57">
        <v>3</v>
      </c>
      <c r="B23" s="68" t="s">
        <v>40</v>
      </c>
      <c r="C23" s="68" t="s">
        <v>41</v>
      </c>
      <c r="D23" s="68" t="s">
        <v>69</v>
      </c>
      <c r="E23" s="68">
        <v>4.0999999999999996</v>
      </c>
      <c r="F23" s="68">
        <v>0.9</v>
      </c>
      <c r="G23" s="68">
        <v>1.1000000000000001</v>
      </c>
      <c r="H23" s="68">
        <v>1.1000000000000001</v>
      </c>
      <c r="I23" s="68">
        <f t="shared" si="6"/>
        <v>8.9666666666666668</v>
      </c>
      <c r="J23" s="68">
        <f t="shared" si="7"/>
        <v>13.066666666666666</v>
      </c>
      <c r="K23" s="54"/>
      <c r="L23" s="57" t="s">
        <v>0</v>
      </c>
      <c r="M23" s="55" t="s">
        <v>49</v>
      </c>
      <c r="N23" s="55" t="s">
        <v>50</v>
      </c>
      <c r="O23" s="98" t="s">
        <v>69</v>
      </c>
      <c r="P23" s="55">
        <v>4.9000000000000004</v>
      </c>
      <c r="Q23" s="55">
        <v>1.3</v>
      </c>
      <c r="R23" s="55">
        <v>1.3</v>
      </c>
      <c r="S23" s="55">
        <v>1.6</v>
      </c>
      <c r="T23" s="55">
        <f t="shared" si="8"/>
        <v>8.6</v>
      </c>
      <c r="U23" s="55">
        <f t="shared" si="9"/>
        <v>13.5</v>
      </c>
      <c r="V23" s="54"/>
      <c r="W23" s="54"/>
      <c r="X23" s="99" t="s">
        <v>42</v>
      </c>
      <c r="Y23" s="99" t="s">
        <v>41</v>
      </c>
      <c r="Z23" s="100" t="s">
        <v>69</v>
      </c>
      <c r="AA23" s="55">
        <v>3.4</v>
      </c>
      <c r="AB23" s="55">
        <v>1.3</v>
      </c>
      <c r="AC23" s="55">
        <v>1.4</v>
      </c>
      <c r="AD23" s="55">
        <v>1.4</v>
      </c>
      <c r="AE23" s="55">
        <f t="shared" si="10"/>
        <v>8.6333333333333329</v>
      </c>
      <c r="AF23" s="55">
        <f t="shared" si="11"/>
        <v>12.033333333333333</v>
      </c>
    </row>
    <row r="24" spans="1:32" x14ac:dyDescent="0.35">
      <c r="A24" s="57" t="s">
        <v>0</v>
      </c>
      <c r="B24" s="55" t="s">
        <v>46</v>
      </c>
      <c r="C24" s="55" t="s">
        <v>41</v>
      </c>
      <c r="D24" s="98" t="s">
        <v>69</v>
      </c>
      <c r="E24" s="55">
        <v>4.0999999999999996</v>
      </c>
      <c r="F24" s="55">
        <v>1.4</v>
      </c>
      <c r="G24" s="55">
        <v>1.5</v>
      </c>
      <c r="H24" s="55">
        <v>1.6</v>
      </c>
      <c r="I24" s="55">
        <f t="shared" si="6"/>
        <v>8.5</v>
      </c>
      <c r="J24" s="55">
        <f t="shared" si="7"/>
        <v>12.6</v>
      </c>
      <c r="K24" s="54"/>
      <c r="L24" s="57" t="s">
        <v>0</v>
      </c>
      <c r="M24" s="55" t="s">
        <v>46</v>
      </c>
      <c r="N24" s="55" t="s">
        <v>41</v>
      </c>
      <c r="O24" s="98" t="s">
        <v>69</v>
      </c>
      <c r="P24" s="55">
        <v>5</v>
      </c>
      <c r="Q24" s="55">
        <v>1.6</v>
      </c>
      <c r="R24" s="55">
        <v>1.6</v>
      </c>
      <c r="S24" s="55">
        <v>1.8</v>
      </c>
      <c r="T24" s="55">
        <f t="shared" si="8"/>
        <v>8.3333333333333339</v>
      </c>
      <c r="U24" s="55">
        <f t="shared" si="9"/>
        <v>13.333333333333334</v>
      </c>
      <c r="V24" s="54"/>
      <c r="W24" s="54"/>
      <c r="X24" s="55" t="s">
        <v>49</v>
      </c>
      <c r="Y24" s="55" t="s">
        <v>50</v>
      </c>
      <c r="Z24" s="98" t="s">
        <v>69</v>
      </c>
      <c r="AA24" s="55">
        <v>3.4</v>
      </c>
      <c r="AB24" s="55">
        <v>1.4</v>
      </c>
      <c r="AC24" s="55">
        <v>1.5</v>
      </c>
      <c r="AD24" s="55">
        <v>1.4</v>
      </c>
      <c r="AE24" s="55">
        <f t="shared" si="10"/>
        <v>8.5666666666666664</v>
      </c>
      <c r="AF24" s="55">
        <f t="shared" si="11"/>
        <v>11.966666666666667</v>
      </c>
    </row>
    <row r="25" spans="1:32" x14ac:dyDescent="0.35">
      <c r="A25" s="57" t="s">
        <v>0</v>
      </c>
      <c r="B25" s="55" t="s">
        <v>75</v>
      </c>
      <c r="C25" s="55" t="s">
        <v>48</v>
      </c>
      <c r="D25" s="98" t="s">
        <v>69</v>
      </c>
      <c r="E25" s="55">
        <v>2</v>
      </c>
      <c r="F25" s="55">
        <v>0.8</v>
      </c>
      <c r="G25" s="55">
        <v>0.6</v>
      </c>
      <c r="H25" s="55">
        <v>0.6</v>
      </c>
      <c r="I25" s="55">
        <f t="shared" si="6"/>
        <v>9.3333333333333339</v>
      </c>
      <c r="J25" s="55">
        <f t="shared" si="7"/>
        <v>11.333333333333334</v>
      </c>
      <c r="K25" s="54"/>
      <c r="M25" s="55" t="s">
        <v>43</v>
      </c>
      <c r="N25" s="55" t="s">
        <v>44</v>
      </c>
      <c r="O25" s="98" t="s">
        <v>69</v>
      </c>
      <c r="P25" s="55">
        <v>5.6</v>
      </c>
      <c r="Q25" s="55">
        <v>2.6</v>
      </c>
      <c r="R25" s="55">
        <v>2.6</v>
      </c>
      <c r="S25" s="55">
        <v>3</v>
      </c>
      <c r="T25" s="55">
        <f t="shared" si="8"/>
        <v>7.2666666666666675</v>
      </c>
      <c r="U25" s="55">
        <f t="shared" si="9"/>
        <v>12.866666666666667</v>
      </c>
      <c r="V25" s="54"/>
      <c r="W25" s="54"/>
      <c r="X25" s="55" t="s">
        <v>40</v>
      </c>
      <c r="Y25" s="55" t="s">
        <v>41</v>
      </c>
      <c r="Z25" s="55" t="s">
        <v>69</v>
      </c>
      <c r="AA25" s="55">
        <v>3.3</v>
      </c>
      <c r="AB25" s="55">
        <v>1.8</v>
      </c>
      <c r="AC25" s="55">
        <v>1.7</v>
      </c>
      <c r="AD25" s="55">
        <v>1.6</v>
      </c>
      <c r="AE25" s="55">
        <f t="shared" si="10"/>
        <v>8.3000000000000007</v>
      </c>
      <c r="AF25" s="55">
        <f t="shared" si="11"/>
        <v>11.600000000000001</v>
      </c>
    </row>
    <row r="26" spans="1:32" x14ac:dyDescent="0.35">
      <c r="A26" s="57" t="s">
        <v>0</v>
      </c>
      <c r="B26" s="55" t="s">
        <v>49</v>
      </c>
      <c r="C26" s="55" t="s">
        <v>50</v>
      </c>
      <c r="D26" s="98" t="s">
        <v>69</v>
      </c>
      <c r="E26" s="55">
        <v>2</v>
      </c>
      <c r="F26" s="55">
        <v>1.3</v>
      </c>
      <c r="G26" s="55">
        <v>1.4</v>
      </c>
      <c r="H26" s="55">
        <v>1.5</v>
      </c>
      <c r="I26" s="55">
        <f t="shared" si="6"/>
        <v>8.6</v>
      </c>
      <c r="J26" s="55">
        <f t="shared" si="7"/>
        <v>10.6</v>
      </c>
      <c r="K26" s="54"/>
      <c r="M26" s="55"/>
      <c r="N26" s="55"/>
      <c r="O26" s="55"/>
      <c r="P26" s="55"/>
      <c r="Q26" s="55"/>
      <c r="R26" s="55"/>
      <c r="S26" s="55"/>
      <c r="T26" s="55" t="s">
        <v>0</v>
      </c>
      <c r="U26" s="55" t="s">
        <v>0</v>
      </c>
      <c r="V26" s="54"/>
      <c r="W26" s="54"/>
      <c r="X26" s="55"/>
      <c r="Y26" s="55"/>
      <c r="Z26" s="55"/>
      <c r="AA26" s="55"/>
      <c r="AB26" s="55"/>
      <c r="AC26" s="55"/>
      <c r="AD26" s="55"/>
      <c r="AE26" s="55" t="s">
        <v>0</v>
      </c>
      <c r="AF26" s="55" t="s">
        <v>0</v>
      </c>
    </row>
  </sheetData>
  <sortState xmlns:xlrd2="http://schemas.microsoft.com/office/spreadsheetml/2017/richdata2" ref="X20:AF25">
    <sortCondition descending="1" ref="AF20:AF25"/>
  </sortState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FA41C-1BC8-7C4C-A16C-2F4EB85DE9C5}">
  <dimension ref="A1:U30"/>
  <sheetViews>
    <sheetView workbookViewId="0">
      <selection activeCell="B4" sqref="B4"/>
    </sheetView>
  </sheetViews>
  <sheetFormatPr defaultColWidth="11" defaultRowHeight="15.75" x14ac:dyDescent="0.25"/>
  <cols>
    <col min="1" max="1" width="2.5" bestFit="1" customWidth="1"/>
    <col min="2" max="2" width="34.375" bestFit="1" customWidth="1"/>
    <col min="3" max="3" width="5.5" bestFit="1" customWidth="1"/>
    <col min="4" max="4" width="2.125" bestFit="1" customWidth="1"/>
    <col min="5" max="9" width="5.875" bestFit="1" customWidth="1"/>
    <col min="10" max="10" width="16" bestFit="1" customWidth="1"/>
    <col min="12" max="12" width="7.125" bestFit="1" customWidth="1"/>
    <col min="13" max="13" width="34.375" bestFit="1" customWidth="1"/>
    <col min="14" max="14" width="5.5" bestFit="1" customWidth="1"/>
    <col min="15" max="15" width="2.125" bestFit="1" customWidth="1"/>
    <col min="16" max="19" width="5.875" bestFit="1" customWidth="1"/>
    <col min="20" max="21" width="7.125" bestFit="1" customWidth="1"/>
  </cols>
  <sheetData>
    <row r="1" spans="1:21" ht="21" x14ac:dyDescent="0.35">
      <c r="B1" s="89" t="s">
        <v>35</v>
      </c>
      <c r="C1" s="89"/>
      <c r="D1" s="91"/>
      <c r="E1" s="89"/>
      <c r="F1" s="89"/>
      <c r="G1" s="89"/>
      <c r="H1" s="89" t="s">
        <v>36</v>
      </c>
      <c r="I1" s="89"/>
      <c r="J1" s="89"/>
      <c r="K1" s="89"/>
      <c r="L1" s="89"/>
      <c r="M1" s="89"/>
      <c r="N1" s="89"/>
      <c r="O1" s="89" t="s">
        <v>37</v>
      </c>
      <c r="P1" s="89"/>
      <c r="Q1" s="89"/>
      <c r="R1" s="89"/>
      <c r="S1" s="89"/>
    </row>
    <row r="2" spans="1:21" ht="21" x14ac:dyDescent="0.35">
      <c r="A2" s="50"/>
      <c r="B2" s="89" t="s">
        <v>38</v>
      </c>
      <c r="C2" s="89"/>
      <c r="D2" s="91"/>
      <c r="E2" s="89"/>
      <c r="F2" s="89"/>
      <c r="G2" s="89"/>
      <c r="H2" s="89"/>
      <c r="I2" s="89"/>
      <c r="J2" s="89"/>
      <c r="K2" s="89"/>
      <c r="L2" s="89"/>
      <c r="M2" s="89"/>
      <c r="N2" s="89"/>
      <c r="O2" s="89" t="s">
        <v>39</v>
      </c>
      <c r="P2" s="89"/>
      <c r="Q2" s="89"/>
      <c r="R2" s="89"/>
      <c r="S2" s="89"/>
      <c r="T2" s="50"/>
      <c r="U2" s="50"/>
    </row>
    <row r="3" spans="1:21" ht="21" x14ac:dyDescent="0.35">
      <c r="A3" s="50"/>
      <c r="B3" s="89" t="s">
        <v>74</v>
      </c>
      <c r="C3" s="89"/>
      <c r="D3" s="91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50"/>
      <c r="U3" s="50"/>
    </row>
    <row r="4" spans="1:21" ht="21" x14ac:dyDescent="0.35">
      <c r="A4" s="50"/>
      <c r="B4" s="89"/>
      <c r="C4" s="89"/>
      <c r="D4" s="91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50"/>
      <c r="U4" s="50"/>
    </row>
    <row r="5" spans="1:21" ht="21" x14ac:dyDescent="0.35">
      <c r="A5" s="50"/>
      <c r="B5" s="89" t="s">
        <v>27</v>
      </c>
      <c r="C5" s="89"/>
      <c r="D5" s="91"/>
      <c r="E5" s="89"/>
      <c r="F5" s="89"/>
      <c r="G5" s="89"/>
      <c r="H5" s="89"/>
      <c r="I5" s="89"/>
      <c r="J5" s="89"/>
      <c r="K5" s="89"/>
      <c r="L5" s="89"/>
      <c r="M5" s="89" t="s">
        <v>33</v>
      </c>
      <c r="N5" s="89"/>
      <c r="O5" s="89"/>
      <c r="P5" s="89"/>
      <c r="Q5" s="89"/>
      <c r="R5" s="89"/>
      <c r="S5" s="89"/>
      <c r="T5" s="50"/>
      <c r="U5" s="50"/>
    </row>
    <row r="6" spans="1:21" ht="21" x14ac:dyDescent="0.35">
      <c r="A6" s="50"/>
      <c r="B6" s="50"/>
      <c r="C6" s="50"/>
      <c r="D6" s="50"/>
      <c r="E6" s="50"/>
      <c r="F6" s="50"/>
      <c r="G6" s="50"/>
      <c r="H6" s="50"/>
      <c r="I6" s="50"/>
      <c r="J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1" x14ac:dyDescent="0.35">
      <c r="A7" s="50"/>
      <c r="B7" s="50" t="s">
        <v>26</v>
      </c>
      <c r="C7" s="50"/>
      <c r="D7" s="50"/>
      <c r="E7" s="50" t="s">
        <v>11</v>
      </c>
      <c r="F7" s="50" t="s">
        <v>12</v>
      </c>
      <c r="G7" s="50" t="s">
        <v>13</v>
      </c>
      <c r="H7" s="50" t="s">
        <v>24</v>
      </c>
      <c r="I7" s="50" t="s">
        <v>14</v>
      </c>
      <c r="J7" s="50" t="s">
        <v>25</v>
      </c>
      <c r="L7" s="50"/>
      <c r="M7" s="50" t="s">
        <v>26</v>
      </c>
      <c r="N7" s="50"/>
      <c r="O7" s="50"/>
      <c r="P7" s="50" t="s">
        <v>11</v>
      </c>
      <c r="Q7" s="50" t="s">
        <v>12</v>
      </c>
      <c r="R7" s="50" t="s">
        <v>13</v>
      </c>
      <c r="S7" s="50" t="s">
        <v>24</v>
      </c>
      <c r="T7" s="50" t="s">
        <v>14</v>
      </c>
      <c r="U7" s="50" t="s">
        <v>25</v>
      </c>
    </row>
    <row r="8" spans="1:21" ht="21" x14ac:dyDescent="0.35">
      <c r="A8" s="50">
        <v>1</v>
      </c>
      <c r="B8" s="47" t="s">
        <v>53</v>
      </c>
      <c r="C8" s="47" t="s">
        <v>54</v>
      </c>
      <c r="D8" s="78" t="s">
        <v>69</v>
      </c>
      <c r="E8" s="55">
        <v>7.3</v>
      </c>
      <c r="F8" s="55">
        <v>1.8</v>
      </c>
      <c r="G8" s="55">
        <v>1.8</v>
      </c>
      <c r="H8" s="55">
        <v>2</v>
      </c>
      <c r="I8" s="68">
        <f t="shared" ref="I8:I12" si="0">10 -(F8+G8+H8)/3</f>
        <v>8.1333333333333329</v>
      </c>
      <c r="J8" s="55">
        <f>E8+I8</f>
        <v>15.433333333333334</v>
      </c>
      <c r="K8" s="56"/>
      <c r="L8" s="57">
        <v>1</v>
      </c>
      <c r="M8" s="17" t="s">
        <v>51</v>
      </c>
      <c r="N8" s="17" t="s">
        <v>52</v>
      </c>
      <c r="O8" s="77" t="s">
        <v>69</v>
      </c>
      <c r="P8" s="68">
        <v>6.8</v>
      </c>
      <c r="Q8" s="68">
        <v>2.7</v>
      </c>
      <c r="R8" s="68">
        <v>2.8</v>
      </c>
      <c r="S8" s="68">
        <v>3</v>
      </c>
      <c r="T8" s="68">
        <f>10-(Q8+R8+S8)/3</f>
        <v>7.1666666666666661</v>
      </c>
      <c r="U8" s="68">
        <f>P8+T8</f>
        <v>13.966666666666665</v>
      </c>
    </row>
    <row r="9" spans="1:21" ht="21" x14ac:dyDescent="0.35">
      <c r="A9" s="50">
        <v>2</v>
      </c>
      <c r="B9" s="17" t="s">
        <v>51</v>
      </c>
      <c r="C9" s="17" t="s">
        <v>52</v>
      </c>
      <c r="D9" s="77" t="s">
        <v>69</v>
      </c>
      <c r="E9" s="55">
        <v>6.8</v>
      </c>
      <c r="F9" s="55">
        <v>1.4</v>
      </c>
      <c r="G9" s="55">
        <v>1.4</v>
      </c>
      <c r="H9" s="55">
        <v>1.6</v>
      </c>
      <c r="I9" s="68">
        <f t="shared" si="0"/>
        <v>8.5333333333333332</v>
      </c>
      <c r="J9" s="55">
        <f t="shared" ref="J9:J14" si="1">E9+I9</f>
        <v>15.333333333333332</v>
      </c>
      <c r="K9" s="56"/>
      <c r="L9" s="57">
        <v>2</v>
      </c>
      <c r="M9" s="47" t="s">
        <v>53</v>
      </c>
      <c r="N9" s="47" t="s">
        <v>54</v>
      </c>
      <c r="O9" s="78" t="s">
        <v>69</v>
      </c>
      <c r="P9" s="68">
        <v>6.1</v>
      </c>
      <c r="Q9" s="68">
        <v>2.1</v>
      </c>
      <c r="R9" s="68">
        <v>2.2999999999999998</v>
      </c>
      <c r="S9" s="68">
        <v>2.5</v>
      </c>
      <c r="T9" s="68">
        <f>10-(Q9+R9+S9)/3</f>
        <v>7.6999999999999993</v>
      </c>
      <c r="U9" s="68">
        <f>P9+T9</f>
        <v>13.799999999999999</v>
      </c>
    </row>
    <row r="10" spans="1:21" ht="21" x14ac:dyDescent="0.35">
      <c r="A10" s="50">
        <v>3</v>
      </c>
      <c r="B10" s="17" t="s">
        <v>58</v>
      </c>
      <c r="C10" s="17" t="s">
        <v>41</v>
      </c>
      <c r="D10" s="77" t="s">
        <v>69</v>
      </c>
      <c r="E10" s="55">
        <v>4.8</v>
      </c>
      <c r="F10" s="55">
        <v>1.2</v>
      </c>
      <c r="G10" s="55">
        <v>1</v>
      </c>
      <c r="H10" s="55">
        <v>1.5</v>
      </c>
      <c r="I10" s="68">
        <f t="shared" si="0"/>
        <v>8.7666666666666657</v>
      </c>
      <c r="J10" s="55">
        <f t="shared" si="1"/>
        <v>13.566666666666666</v>
      </c>
      <c r="K10" s="56"/>
      <c r="L10" s="57">
        <v>3</v>
      </c>
      <c r="M10" s="17" t="s">
        <v>57</v>
      </c>
      <c r="N10" s="17" t="s">
        <v>41</v>
      </c>
      <c r="O10" s="77" t="s">
        <v>69</v>
      </c>
      <c r="P10" s="68">
        <v>4</v>
      </c>
      <c r="Q10" s="68">
        <v>1.6</v>
      </c>
      <c r="R10" s="68">
        <v>1.5</v>
      </c>
      <c r="S10" s="68">
        <v>1.8</v>
      </c>
      <c r="T10" s="68">
        <f>10-(Q10+R10+S10)/3</f>
        <v>8.3666666666666671</v>
      </c>
      <c r="U10" s="68">
        <f>P10+T10</f>
        <v>12.366666666666667</v>
      </c>
    </row>
    <row r="11" spans="1:21" ht="21" x14ac:dyDescent="0.35">
      <c r="A11" s="50" t="s">
        <v>0</v>
      </c>
      <c r="B11" s="104" t="s">
        <v>57</v>
      </c>
      <c r="C11" s="104" t="s">
        <v>41</v>
      </c>
      <c r="D11" s="105" t="s">
        <v>69</v>
      </c>
      <c r="E11" s="55">
        <v>5.0999999999999996</v>
      </c>
      <c r="F11" s="55">
        <v>2.2000000000000002</v>
      </c>
      <c r="G11" s="55">
        <v>2</v>
      </c>
      <c r="H11" s="55">
        <v>2.1</v>
      </c>
      <c r="I11" s="68">
        <f t="shared" si="0"/>
        <v>7.9</v>
      </c>
      <c r="J11" s="55">
        <f t="shared" si="1"/>
        <v>13</v>
      </c>
      <c r="K11" s="56"/>
      <c r="L11" s="57" t="s">
        <v>0</v>
      </c>
      <c r="M11" s="104" t="s">
        <v>58</v>
      </c>
      <c r="N11" s="106" t="s">
        <v>41</v>
      </c>
      <c r="O11" s="107" t="s">
        <v>69</v>
      </c>
      <c r="P11" s="55">
        <v>3</v>
      </c>
      <c r="Q11" s="55">
        <v>1.2</v>
      </c>
      <c r="R11" s="55">
        <v>1.4</v>
      </c>
      <c r="S11" s="55">
        <v>1</v>
      </c>
      <c r="T11" s="55">
        <f>10-(Q11+R11+S11)/3</f>
        <v>8.8000000000000007</v>
      </c>
      <c r="U11" s="55">
        <f>P11+T11</f>
        <v>11.8</v>
      </c>
    </row>
    <row r="12" spans="1:21" ht="21" x14ac:dyDescent="0.35">
      <c r="A12" s="50" t="s">
        <v>0</v>
      </c>
      <c r="B12" s="102" t="s">
        <v>55</v>
      </c>
      <c r="C12" s="102" t="s">
        <v>54</v>
      </c>
      <c r="D12" s="103" t="s">
        <v>69</v>
      </c>
      <c r="E12" s="55">
        <v>4.5999999999999996</v>
      </c>
      <c r="F12" s="55">
        <v>1.8</v>
      </c>
      <c r="G12" s="55">
        <v>2</v>
      </c>
      <c r="H12" s="55">
        <v>2.1</v>
      </c>
      <c r="I12" s="68">
        <f t="shared" si="0"/>
        <v>8.0333333333333332</v>
      </c>
      <c r="J12" s="55">
        <f t="shared" si="1"/>
        <v>12.633333333333333</v>
      </c>
      <c r="K12" s="56"/>
      <c r="L12" s="57" t="s">
        <v>0</v>
      </c>
      <c r="M12" s="102" t="s">
        <v>55</v>
      </c>
      <c r="N12" s="102" t="s">
        <v>54</v>
      </c>
      <c r="O12" s="103" t="s">
        <v>69</v>
      </c>
      <c r="P12" s="55">
        <v>3.3</v>
      </c>
      <c r="Q12" s="55">
        <v>1.9</v>
      </c>
      <c r="R12" s="55">
        <v>2.2000000000000002</v>
      </c>
      <c r="S12" s="55">
        <v>2.4</v>
      </c>
      <c r="T12" s="55">
        <f>10-(Q12+R12+S12)/3</f>
        <v>7.8333333333333339</v>
      </c>
      <c r="U12" s="55">
        <f>P12+T12</f>
        <v>11.133333333333333</v>
      </c>
    </row>
    <row r="13" spans="1:21" ht="21" x14ac:dyDescent="0.35">
      <c r="A13" s="50" t="s">
        <v>0</v>
      </c>
      <c r="B13" s="55"/>
      <c r="C13" s="55"/>
      <c r="D13" s="55"/>
      <c r="E13" s="55"/>
      <c r="F13" s="55"/>
      <c r="G13" s="55"/>
      <c r="H13" s="55"/>
      <c r="I13" s="55">
        <f t="shared" ref="I13:I14" si="2">(F13+G13+H13)/3</f>
        <v>0</v>
      </c>
      <c r="J13" s="55">
        <f t="shared" si="1"/>
        <v>0</v>
      </c>
      <c r="K13" s="56"/>
      <c r="L13" s="57" t="s">
        <v>0</v>
      </c>
      <c r="M13" s="55"/>
      <c r="N13" s="55"/>
      <c r="O13" s="55"/>
      <c r="P13" s="55"/>
      <c r="Q13" s="55"/>
      <c r="R13" s="55"/>
      <c r="S13" s="55"/>
      <c r="T13" s="55" t="s">
        <v>0</v>
      </c>
      <c r="U13" s="55" t="s">
        <v>0</v>
      </c>
    </row>
    <row r="14" spans="1:21" ht="21" x14ac:dyDescent="0.35">
      <c r="A14" s="50" t="s">
        <v>0</v>
      </c>
      <c r="B14" s="55"/>
      <c r="C14" s="55"/>
      <c r="D14" s="55"/>
      <c r="E14" s="55"/>
      <c r="F14" s="55"/>
      <c r="G14" s="55"/>
      <c r="H14" s="55"/>
      <c r="I14" s="55">
        <f t="shared" si="2"/>
        <v>0</v>
      </c>
      <c r="J14" s="55">
        <f t="shared" si="1"/>
        <v>0</v>
      </c>
      <c r="K14" s="56"/>
      <c r="L14" s="57" t="s">
        <v>0</v>
      </c>
      <c r="M14" s="55"/>
      <c r="N14" s="55"/>
      <c r="O14" s="55"/>
      <c r="P14" s="55"/>
      <c r="Q14" s="55"/>
      <c r="R14" s="55"/>
      <c r="S14" s="55"/>
      <c r="T14" s="55" t="s">
        <v>0</v>
      </c>
      <c r="U14" s="55" t="s">
        <v>0</v>
      </c>
    </row>
    <row r="15" spans="1:21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65"/>
      <c r="M15" s="56"/>
      <c r="N15" s="56"/>
      <c r="O15" s="56"/>
      <c r="P15" s="56"/>
      <c r="Q15" s="56"/>
      <c r="R15" s="56"/>
      <c r="S15" s="56"/>
      <c r="T15" s="56"/>
      <c r="U15" s="56"/>
    </row>
    <row r="16" spans="1:21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65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21" x14ac:dyDescent="0.35">
      <c r="A17" s="50"/>
      <c r="B17" s="101" t="s">
        <v>30</v>
      </c>
      <c r="C17" s="54"/>
      <c r="D17" s="54"/>
      <c r="E17" s="54"/>
      <c r="F17" s="54"/>
      <c r="G17" s="54"/>
      <c r="H17" s="54"/>
      <c r="I17" s="54"/>
      <c r="J17" s="54"/>
      <c r="K17" s="56"/>
      <c r="L17" s="57"/>
      <c r="M17" s="101" t="s">
        <v>31</v>
      </c>
      <c r="N17" s="54"/>
      <c r="O17" s="54"/>
      <c r="P17" s="54"/>
      <c r="Q17" s="54"/>
      <c r="R17" s="54"/>
      <c r="S17" s="54"/>
      <c r="T17" s="54"/>
      <c r="U17" s="54"/>
    </row>
    <row r="18" spans="1:21" ht="21" x14ac:dyDescent="0.35">
      <c r="A18" s="50"/>
      <c r="B18" s="54"/>
      <c r="C18" s="54"/>
      <c r="D18" s="54"/>
      <c r="E18" s="54"/>
      <c r="F18" s="54"/>
      <c r="G18" s="54"/>
      <c r="H18" s="54"/>
      <c r="I18" s="54"/>
      <c r="J18" s="54"/>
      <c r="K18" s="56"/>
      <c r="L18" s="57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21" x14ac:dyDescent="0.35">
      <c r="A19" s="50"/>
      <c r="B19" s="54" t="s">
        <v>26</v>
      </c>
      <c r="C19" s="54"/>
      <c r="D19" s="54"/>
      <c r="E19" s="54" t="s">
        <v>11</v>
      </c>
      <c r="F19" s="54" t="s">
        <v>12</v>
      </c>
      <c r="G19" s="54" t="s">
        <v>13</v>
      </c>
      <c r="H19" s="54" t="s">
        <v>24</v>
      </c>
      <c r="I19" s="54" t="s">
        <v>14</v>
      </c>
      <c r="J19" s="54" t="s">
        <v>25</v>
      </c>
      <c r="K19" s="56"/>
      <c r="L19" s="57"/>
      <c r="M19" s="54" t="s">
        <v>26</v>
      </c>
      <c r="N19" s="54"/>
      <c r="O19" s="54"/>
      <c r="P19" s="54" t="s">
        <v>11</v>
      </c>
      <c r="Q19" s="54" t="s">
        <v>12</v>
      </c>
      <c r="R19" s="54" t="s">
        <v>13</v>
      </c>
      <c r="S19" s="54" t="s">
        <v>24</v>
      </c>
      <c r="T19" s="54" t="s">
        <v>14</v>
      </c>
      <c r="U19" s="54" t="s">
        <v>25</v>
      </c>
    </row>
    <row r="20" spans="1:21" ht="21" x14ac:dyDescent="0.35">
      <c r="A20" s="50">
        <v>1</v>
      </c>
      <c r="B20" s="47" t="s">
        <v>53</v>
      </c>
      <c r="C20" s="47" t="s">
        <v>54</v>
      </c>
      <c r="D20" s="78" t="s">
        <v>69</v>
      </c>
      <c r="E20" s="68">
        <v>4.5</v>
      </c>
      <c r="F20" s="68">
        <v>0.2</v>
      </c>
      <c r="G20" s="68">
        <v>0.4</v>
      </c>
      <c r="H20" s="68">
        <v>0.4</v>
      </c>
      <c r="I20" s="68">
        <f t="shared" ref="I20:I25" si="3">10 -(F20+G20+H20)/3</f>
        <v>9.6666666666666661</v>
      </c>
      <c r="J20" s="68">
        <f t="shared" ref="J20:J25" si="4">E20+I20</f>
        <v>14.166666666666666</v>
      </c>
      <c r="K20" s="56"/>
      <c r="L20" s="57">
        <v>1</v>
      </c>
      <c r="M20" s="17" t="s">
        <v>51</v>
      </c>
      <c r="N20" s="17" t="s">
        <v>52</v>
      </c>
      <c r="O20" s="77" t="s">
        <v>69</v>
      </c>
      <c r="P20" s="68">
        <v>5.0999999999999996</v>
      </c>
      <c r="Q20" s="68">
        <v>0.7</v>
      </c>
      <c r="R20" s="68">
        <v>0.8</v>
      </c>
      <c r="S20" s="68">
        <v>0.7</v>
      </c>
      <c r="T20" s="68">
        <f t="shared" ref="T20:T25" si="5">10-(Q20+R20+S20)/3</f>
        <v>9.2666666666666657</v>
      </c>
      <c r="U20" s="68">
        <f t="shared" ref="U20:U25" si="6">P20+T20</f>
        <v>14.366666666666665</v>
      </c>
    </row>
    <row r="21" spans="1:21" ht="21" x14ac:dyDescent="0.35">
      <c r="A21" s="50">
        <v>2</v>
      </c>
      <c r="B21" s="17" t="s">
        <v>51</v>
      </c>
      <c r="C21" s="17" t="s">
        <v>52</v>
      </c>
      <c r="D21" s="77" t="s">
        <v>69</v>
      </c>
      <c r="E21" s="68">
        <v>4.5</v>
      </c>
      <c r="F21" s="68">
        <v>0.8</v>
      </c>
      <c r="G21" s="68">
        <v>0.9</v>
      </c>
      <c r="H21" s="68">
        <v>0.8</v>
      </c>
      <c r="I21" s="68">
        <f t="shared" si="3"/>
        <v>9.1666666666666661</v>
      </c>
      <c r="J21" s="68">
        <f t="shared" si="4"/>
        <v>13.666666666666666</v>
      </c>
      <c r="K21" s="56"/>
      <c r="L21" s="57">
        <v>2</v>
      </c>
      <c r="M21" s="47" t="s">
        <v>53</v>
      </c>
      <c r="N21" s="47" t="s">
        <v>54</v>
      </c>
      <c r="O21" s="78" t="s">
        <v>69</v>
      </c>
      <c r="P21" s="68">
        <v>4.4000000000000004</v>
      </c>
      <c r="Q21" s="68">
        <v>0.5</v>
      </c>
      <c r="R21" s="68">
        <v>0.7</v>
      </c>
      <c r="S21" s="68">
        <v>0.6</v>
      </c>
      <c r="T21" s="68">
        <f t="shared" si="5"/>
        <v>9.4</v>
      </c>
      <c r="U21" s="68">
        <f t="shared" si="6"/>
        <v>13.8</v>
      </c>
    </row>
    <row r="22" spans="1:21" ht="21" x14ac:dyDescent="0.35">
      <c r="A22" s="50">
        <v>3</v>
      </c>
      <c r="B22" s="17" t="s">
        <v>57</v>
      </c>
      <c r="C22" s="17" t="s">
        <v>41</v>
      </c>
      <c r="D22" s="77" t="s">
        <v>69</v>
      </c>
      <c r="E22" s="68">
        <v>2.5</v>
      </c>
      <c r="F22" s="68">
        <v>0.8</v>
      </c>
      <c r="G22" s="68">
        <v>0.7</v>
      </c>
      <c r="H22" s="68">
        <v>0.7</v>
      </c>
      <c r="I22" s="68">
        <f t="shared" si="3"/>
        <v>9.2666666666666657</v>
      </c>
      <c r="J22" s="68">
        <f t="shared" si="4"/>
        <v>11.766666666666666</v>
      </c>
      <c r="K22" s="56"/>
      <c r="L22" s="57">
        <v>3</v>
      </c>
      <c r="M22" s="4" t="s">
        <v>56</v>
      </c>
      <c r="N22" s="4" t="s">
        <v>48</v>
      </c>
      <c r="O22" s="79" t="s">
        <v>69</v>
      </c>
      <c r="P22" s="68">
        <v>4.5</v>
      </c>
      <c r="Q22" s="68">
        <v>1.9</v>
      </c>
      <c r="R22" s="68">
        <v>1.9</v>
      </c>
      <c r="S22" s="68">
        <v>1.6</v>
      </c>
      <c r="T22" s="68">
        <f t="shared" si="5"/>
        <v>8.1999999999999993</v>
      </c>
      <c r="U22" s="68">
        <f t="shared" si="6"/>
        <v>12.7</v>
      </c>
    </row>
    <row r="23" spans="1:21" ht="21" x14ac:dyDescent="0.35">
      <c r="A23" s="50" t="s">
        <v>0</v>
      </c>
      <c r="B23" s="102" t="s">
        <v>55</v>
      </c>
      <c r="C23" s="102" t="s">
        <v>54</v>
      </c>
      <c r="D23" s="103" t="s">
        <v>69</v>
      </c>
      <c r="E23" s="55">
        <v>2.5</v>
      </c>
      <c r="F23" s="55">
        <v>0.8</v>
      </c>
      <c r="G23" s="55">
        <v>0.8</v>
      </c>
      <c r="H23" s="55">
        <v>0.7</v>
      </c>
      <c r="I23" s="55">
        <f t="shared" si="3"/>
        <v>9.2333333333333343</v>
      </c>
      <c r="J23" s="55">
        <f t="shared" si="4"/>
        <v>11.733333333333334</v>
      </c>
      <c r="K23" s="56"/>
      <c r="L23" s="57" t="s">
        <v>0</v>
      </c>
      <c r="M23" s="102" t="s">
        <v>55</v>
      </c>
      <c r="N23" s="102" t="s">
        <v>54</v>
      </c>
      <c r="O23" s="103" t="s">
        <v>69</v>
      </c>
      <c r="P23" s="55">
        <v>4.4000000000000004</v>
      </c>
      <c r="Q23" s="55">
        <v>1.9</v>
      </c>
      <c r="R23" s="55">
        <v>1.9</v>
      </c>
      <c r="S23" s="55">
        <v>2</v>
      </c>
      <c r="T23" s="55">
        <f t="shared" si="5"/>
        <v>8.0666666666666664</v>
      </c>
      <c r="U23" s="55">
        <f t="shared" si="6"/>
        <v>12.466666666666667</v>
      </c>
    </row>
    <row r="24" spans="1:21" ht="21" x14ac:dyDescent="0.35">
      <c r="A24" s="50" t="s">
        <v>0</v>
      </c>
      <c r="B24" s="104" t="s">
        <v>58</v>
      </c>
      <c r="C24" s="106" t="s">
        <v>41</v>
      </c>
      <c r="D24" s="107" t="s">
        <v>69</v>
      </c>
      <c r="E24" s="55">
        <v>2.5</v>
      </c>
      <c r="F24" s="55">
        <v>0.9</v>
      </c>
      <c r="G24" s="55">
        <v>0.7</v>
      </c>
      <c r="H24" s="55">
        <v>0.8</v>
      </c>
      <c r="I24" s="55">
        <f t="shared" si="3"/>
        <v>9.1999999999999993</v>
      </c>
      <c r="J24" s="55">
        <f t="shared" si="4"/>
        <v>11.7</v>
      </c>
      <c r="K24" s="56"/>
      <c r="L24" s="57" t="s">
        <v>0</v>
      </c>
      <c r="M24" s="104" t="s">
        <v>58</v>
      </c>
      <c r="N24" s="106" t="s">
        <v>41</v>
      </c>
      <c r="O24" s="107" t="s">
        <v>69</v>
      </c>
      <c r="P24" s="55">
        <v>2.5</v>
      </c>
      <c r="Q24" s="55">
        <v>0.6</v>
      </c>
      <c r="R24" s="55">
        <v>0.7</v>
      </c>
      <c r="S24" s="55">
        <v>0.8</v>
      </c>
      <c r="T24" s="55">
        <f t="shared" si="5"/>
        <v>9.3000000000000007</v>
      </c>
      <c r="U24" s="55">
        <f t="shared" si="6"/>
        <v>11.8</v>
      </c>
    </row>
    <row r="25" spans="1:21" ht="21" x14ac:dyDescent="0.35">
      <c r="A25" s="50" t="s">
        <v>0</v>
      </c>
      <c r="B25" s="108" t="s">
        <v>56</v>
      </c>
      <c r="C25" s="108" t="s">
        <v>48</v>
      </c>
      <c r="D25" s="109" t="s">
        <v>69</v>
      </c>
      <c r="E25" s="55">
        <v>2</v>
      </c>
      <c r="F25" s="55">
        <v>0.5</v>
      </c>
      <c r="G25" s="55">
        <v>0.5</v>
      </c>
      <c r="H25" s="55">
        <v>0.7</v>
      </c>
      <c r="I25" s="55">
        <f t="shared" si="3"/>
        <v>9.4333333333333336</v>
      </c>
      <c r="J25" s="55">
        <f t="shared" si="4"/>
        <v>11.433333333333334</v>
      </c>
      <c r="K25" s="56"/>
      <c r="L25" s="57" t="s">
        <v>0</v>
      </c>
      <c r="M25" s="104" t="s">
        <v>57</v>
      </c>
      <c r="N25" s="104" t="s">
        <v>41</v>
      </c>
      <c r="O25" s="105" t="s">
        <v>69</v>
      </c>
      <c r="P25" s="55">
        <v>2.9</v>
      </c>
      <c r="Q25" s="55">
        <v>2</v>
      </c>
      <c r="R25" s="55">
        <v>1.7</v>
      </c>
      <c r="S25" s="55">
        <v>2</v>
      </c>
      <c r="T25" s="55">
        <f t="shared" si="5"/>
        <v>8.1</v>
      </c>
      <c r="U25" s="55">
        <f t="shared" si="6"/>
        <v>11</v>
      </c>
    </row>
    <row r="26" spans="1:21" ht="21" x14ac:dyDescent="0.35">
      <c r="A26" s="50" t="s">
        <v>0</v>
      </c>
      <c r="B26" s="55"/>
      <c r="C26" s="55"/>
      <c r="D26" s="55"/>
      <c r="E26" s="55"/>
      <c r="F26" s="55"/>
      <c r="G26" s="55"/>
      <c r="H26" s="55"/>
      <c r="I26" s="55" t="s">
        <v>0</v>
      </c>
      <c r="J26" s="55" t="s">
        <v>0</v>
      </c>
      <c r="K26" s="56"/>
      <c r="L26" s="54" t="s">
        <v>0</v>
      </c>
      <c r="M26" s="55"/>
      <c r="N26" s="55"/>
      <c r="O26" s="55"/>
      <c r="P26" s="55"/>
      <c r="Q26" s="55"/>
      <c r="R26" s="55"/>
      <c r="S26" s="55"/>
      <c r="T26" s="55" t="s">
        <v>0</v>
      </c>
      <c r="U26" s="55" t="s">
        <v>0</v>
      </c>
    </row>
    <row r="30" spans="1:21" ht="18.75" x14ac:dyDescent="0.3">
      <c r="B30" s="17" t="s">
        <v>0</v>
      </c>
      <c r="C30" s="17" t="s">
        <v>0</v>
      </c>
      <c r="D30" s="77" t="s">
        <v>0</v>
      </c>
    </row>
  </sheetData>
  <sortState xmlns:xlrd2="http://schemas.microsoft.com/office/spreadsheetml/2017/richdata2" ref="M8:U12">
    <sortCondition descending="1" ref="U8:U12"/>
  </sortState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8882-C6C6-594D-BC48-6DB387FB8E6B}">
  <dimension ref="A1:U29"/>
  <sheetViews>
    <sheetView workbookViewId="0">
      <selection activeCell="E11" sqref="E11"/>
    </sheetView>
  </sheetViews>
  <sheetFormatPr defaultColWidth="11" defaultRowHeight="15.75" x14ac:dyDescent="0.25"/>
  <cols>
    <col min="1" max="1" width="2.5" bestFit="1" customWidth="1"/>
    <col min="2" max="2" width="20.125" bestFit="1" customWidth="1"/>
    <col min="3" max="3" width="5.5" bestFit="1" customWidth="1"/>
    <col min="4" max="4" width="1.875" bestFit="1" customWidth="1"/>
    <col min="5" max="8" width="5.875" bestFit="1" customWidth="1"/>
    <col min="9" max="10" width="7.125" bestFit="1" customWidth="1"/>
    <col min="12" max="12" width="7.125" bestFit="1" customWidth="1"/>
    <col min="13" max="13" width="20.125" bestFit="1" customWidth="1"/>
    <col min="14" max="14" width="5.5" bestFit="1" customWidth="1"/>
    <col min="15" max="15" width="1.875" bestFit="1" customWidth="1"/>
    <col min="16" max="19" width="5.875" bestFit="1" customWidth="1"/>
    <col min="20" max="21" width="7.125" bestFit="1" customWidth="1"/>
  </cols>
  <sheetData>
    <row r="1" spans="1:21" ht="21" x14ac:dyDescent="0.35">
      <c r="B1" s="89" t="s">
        <v>35</v>
      </c>
      <c r="C1" s="89"/>
      <c r="D1" s="91"/>
      <c r="E1" s="89"/>
      <c r="F1" s="89"/>
      <c r="G1" s="89"/>
      <c r="H1" s="89" t="s">
        <v>36</v>
      </c>
      <c r="I1" s="89"/>
      <c r="J1" s="89"/>
      <c r="K1" s="89"/>
      <c r="L1" s="89"/>
      <c r="M1" s="89"/>
      <c r="N1" s="89"/>
      <c r="O1" s="89" t="s">
        <v>37</v>
      </c>
      <c r="P1" s="89"/>
      <c r="Q1" s="89"/>
      <c r="R1" s="89"/>
      <c r="S1" s="89"/>
    </row>
    <row r="2" spans="1:21" ht="21" x14ac:dyDescent="0.35">
      <c r="B2" s="89" t="s">
        <v>38</v>
      </c>
      <c r="C2" s="89"/>
      <c r="D2" s="91"/>
      <c r="E2" s="89"/>
      <c r="F2" s="89"/>
      <c r="G2" s="89"/>
      <c r="H2" s="89"/>
      <c r="I2" s="89"/>
      <c r="J2" s="89"/>
      <c r="K2" s="89"/>
      <c r="L2" s="89"/>
      <c r="M2" s="89"/>
      <c r="N2" s="89"/>
      <c r="O2" s="89" t="s">
        <v>39</v>
      </c>
      <c r="P2" s="89"/>
      <c r="Q2" s="89"/>
      <c r="R2" s="89"/>
      <c r="S2" s="89"/>
    </row>
    <row r="3" spans="1:21" ht="21" x14ac:dyDescent="0.35">
      <c r="B3" s="89" t="s">
        <v>74</v>
      </c>
    </row>
    <row r="4" spans="1:21" ht="21" x14ac:dyDescent="0.35">
      <c r="B4" s="89"/>
    </row>
    <row r="5" spans="1:21" ht="21" x14ac:dyDescent="0.35">
      <c r="A5" s="50"/>
      <c r="B5" s="50" t="s">
        <v>27</v>
      </c>
      <c r="C5" s="50"/>
      <c r="D5" s="50"/>
      <c r="E5" s="50"/>
      <c r="F5" s="50"/>
      <c r="G5" s="50"/>
      <c r="H5" s="50"/>
      <c r="I5" s="50"/>
      <c r="J5" s="50"/>
      <c r="L5" s="50"/>
      <c r="M5" s="50" t="s">
        <v>33</v>
      </c>
      <c r="N5" s="50"/>
      <c r="O5" s="50"/>
      <c r="P5" s="50"/>
      <c r="Q5" s="50"/>
      <c r="R5" s="50"/>
      <c r="S5" s="50"/>
      <c r="T5" s="50"/>
      <c r="U5" s="50"/>
    </row>
    <row r="6" spans="1:21" ht="21" x14ac:dyDescent="0.35">
      <c r="A6" s="50"/>
      <c r="B6" s="50"/>
      <c r="C6" s="50"/>
      <c r="D6" s="50"/>
      <c r="E6" s="50"/>
      <c r="F6" s="50"/>
      <c r="G6" s="50"/>
      <c r="H6" s="50"/>
      <c r="I6" s="50"/>
      <c r="J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1" x14ac:dyDescent="0.35">
      <c r="A7" s="50"/>
      <c r="B7" s="50" t="s">
        <v>26</v>
      </c>
      <c r="C7" s="50"/>
      <c r="D7" s="50"/>
      <c r="E7" s="50" t="s">
        <v>11</v>
      </c>
      <c r="F7" s="50" t="s">
        <v>12</v>
      </c>
      <c r="G7" s="50" t="s">
        <v>13</v>
      </c>
      <c r="H7" s="50" t="s">
        <v>24</v>
      </c>
      <c r="I7" s="50" t="s">
        <v>14</v>
      </c>
      <c r="J7" s="50" t="s">
        <v>25</v>
      </c>
      <c r="L7" s="50"/>
      <c r="M7" s="50" t="s">
        <v>26</v>
      </c>
      <c r="N7" s="50"/>
      <c r="O7" s="50"/>
      <c r="P7" s="50" t="s">
        <v>11</v>
      </c>
      <c r="Q7" s="50" t="s">
        <v>12</v>
      </c>
      <c r="R7" s="50" t="s">
        <v>13</v>
      </c>
      <c r="S7" s="50" t="s">
        <v>24</v>
      </c>
      <c r="T7" s="50" t="s">
        <v>14</v>
      </c>
      <c r="U7" s="50" t="s">
        <v>25</v>
      </c>
    </row>
    <row r="8" spans="1:21" ht="21" x14ac:dyDescent="0.35">
      <c r="A8" s="50">
        <v>1</v>
      </c>
      <c r="B8" s="48" t="s">
        <v>59</v>
      </c>
      <c r="C8" s="48" t="s">
        <v>54</v>
      </c>
      <c r="D8" s="80" t="s">
        <v>71</v>
      </c>
      <c r="E8" s="68">
        <v>5.6</v>
      </c>
      <c r="F8" s="68">
        <v>1.8</v>
      </c>
      <c r="G8" s="68">
        <v>1.9</v>
      </c>
      <c r="H8" s="68">
        <v>1.7</v>
      </c>
      <c r="I8" s="68">
        <f>10-(F8+G8+H8)/3</f>
        <v>8.1999999999999993</v>
      </c>
      <c r="J8" s="68">
        <f>E8+I8</f>
        <v>13.799999999999999</v>
      </c>
      <c r="K8" s="56"/>
      <c r="L8" s="57">
        <v>1</v>
      </c>
      <c r="M8" s="49" t="s">
        <v>60</v>
      </c>
      <c r="N8" s="49" t="s">
        <v>41</v>
      </c>
      <c r="O8" s="81" t="s">
        <v>71</v>
      </c>
      <c r="P8" s="68">
        <v>4</v>
      </c>
      <c r="Q8" s="68">
        <v>1.5</v>
      </c>
      <c r="R8" s="68">
        <v>1.3</v>
      </c>
      <c r="S8" s="68">
        <v>1.6</v>
      </c>
      <c r="T8" s="68">
        <f>10-(Q8+R8+S8)/3</f>
        <v>8.5333333333333332</v>
      </c>
      <c r="U8" s="68">
        <f>P8+T8</f>
        <v>12.533333333333333</v>
      </c>
    </row>
    <row r="9" spans="1:21" ht="21" x14ac:dyDescent="0.35">
      <c r="A9" s="50">
        <v>2</v>
      </c>
      <c r="B9" s="49" t="s">
        <v>60</v>
      </c>
      <c r="C9" s="49" t="s">
        <v>41</v>
      </c>
      <c r="D9" s="81" t="s">
        <v>71</v>
      </c>
      <c r="E9" s="68">
        <v>4.8</v>
      </c>
      <c r="F9" s="68">
        <v>1.1000000000000001</v>
      </c>
      <c r="G9" s="68">
        <v>1.4</v>
      </c>
      <c r="H9" s="68">
        <v>1.2</v>
      </c>
      <c r="I9" s="68">
        <f t="shared" ref="I9:I10" si="0">10-(F9+G9+H9)/3</f>
        <v>8.7666666666666657</v>
      </c>
      <c r="J9" s="68">
        <f t="shared" ref="J9:J10" si="1">E9+I9</f>
        <v>13.566666666666666</v>
      </c>
      <c r="K9" s="56"/>
      <c r="L9" s="57">
        <v>2</v>
      </c>
      <c r="M9" s="37" t="s">
        <v>61</v>
      </c>
      <c r="N9" s="37" t="s">
        <v>52</v>
      </c>
      <c r="O9" s="82" t="s">
        <v>71</v>
      </c>
      <c r="P9" s="68">
        <v>3.7</v>
      </c>
      <c r="Q9" s="68">
        <v>1.9</v>
      </c>
      <c r="R9" s="68">
        <v>2.1</v>
      </c>
      <c r="S9" s="68">
        <v>1.7</v>
      </c>
      <c r="T9" s="68">
        <f>10-(Q9+R9+S9)/3</f>
        <v>8.1</v>
      </c>
      <c r="U9" s="68">
        <f>P9+T9</f>
        <v>11.8</v>
      </c>
    </row>
    <row r="10" spans="1:21" ht="21" x14ac:dyDescent="0.35">
      <c r="A10" s="50">
        <v>3</v>
      </c>
      <c r="B10" s="37" t="s">
        <v>61</v>
      </c>
      <c r="C10" s="37" t="s">
        <v>52</v>
      </c>
      <c r="D10" s="82" t="s">
        <v>71</v>
      </c>
      <c r="E10" s="68">
        <v>3.7</v>
      </c>
      <c r="F10" s="68">
        <v>0.9</v>
      </c>
      <c r="G10" s="68">
        <v>1.3</v>
      </c>
      <c r="H10" s="68">
        <v>1.3</v>
      </c>
      <c r="I10" s="68">
        <f t="shared" si="0"/>
        <v>8.8333333333333339</v>
      </c>
      <c r="J10" s="68">
        <f t="shared" si="1"/>
        <v>12.533333333333335</v>
      </c>
      <c r="K10" s="56"/>
      <c r="L10" s="57">
        <v>3</v>
      </c>
      <c r="M10" s="48" t="s">
        <v>59</v>
      </c>
      <c r="N10" s="48" t="s">
        <v>54</v>
      </c>
      <c r="O10" s="80" t="s">
        <v>71</v>
      </c>
      <c r="P10" s="68">
        <v>2.2999999999999998</v>
      </c>
      <c r="Q10" s="68">
        <v>0.8</v>
      </c>
      <c r="R10" s="68">
        <v>0.6</v>
      </c>
      <c r="S10" s="68">
        <v>0.9</v>
      </c>
      <c r="T10" s="68">
        <f>10-(Q10+R10+S10)/3</f>
        <v>9.2333333333333343</v>
      </c>
      <c r="U10" s="68">
        <f>P10+T10</f>
        <v>11.533333333333335</v>
      </c>
    </row>
    <row r="11" spans="1:21" ht="21" x14ac:dyDescent="0.35">
      <c r="A11" s="50" t="s">
        <v>0</v>
      </c>
      <c r="B11" s="55"/>
      <c r="C11" s="55"/>
      <c r="D11" s="55"/>
      <c r="E11" s="55"/>
      <c r="F11" s="55"/>
      <c r="G11" s="55"/>
      <c r="H11" s="55"/>
      <c r="I11" s="55" t="s">
        <v>0</v>
      </c>
      <c r="J11" s="55" t="s">
        <v>0</v>
      </c>
      <c r="K11" s="56"/>
      <c r="L11" s="57" t="s">
        <v>0</v>
      </c>
      <c r="M11" s="55"/>
      <c r="N11" s="55"/>
      <c r="O11" s="55"/>
      <c r="P11" s="55"/>
      <c r="Q11" s="55"/>
      <c r="R11" s="55"/>
      <c r="S11" s="55"/>
      <c r="T11" s="55" t="s">
        <v>0</v>
      </c>
      <c r="U11" s="55" t="s">
        <v>0</v>
      </c>
    </row>
    <row r="12" spans="1:21" ht="21" x14ac:dyDescent="0.35">
      <c r="A12" s="50" t="s">
        <v>0</v>
      </c>
      <c r="B12" s="55"/>
      <c r="C12" s="55"/>
      <c r="D12" s="55"/>
      <c r="E12" s="55"/>
      <c r="F12" s="55"/>
      <c r="G12" s="55"/>
      <c r="H12" s="55"/>
      <c r="I12" s="55" t="s">
        <v>0</v>
      </c>
      <c r="J12" s="55" t="s">
        <v>0</v>
      </c>
      <c r="K12" s="56"/>
      <c r="L12" s="57" t="s">
        <v>0</v>
      </c>
      <c r="M12" s="55"/>
      <c r="N12" s="55"/>
      <c r="O12" s="55"/>
      <c r="P12" s="55"/>
      <c r="Q12" s="55"/>
      <c r="R12" s="55"/>
      <c r="S12" s="55"/>
      <c r="T12" s="55" t="s">
        <v>0</v>
      </c>
      <c r="U12" s="55" t="s">
        <v>0</v>
      </c>
    </row>
    <row r="13" spans="1:21" ht="21" x14ac:dyDescent="0.35">
      <c r="A13" s="50" t="s">
        <v>0</v>
      </c>
      <c r="B13" s="55"/>
      <c r="C13" s="55"/>
      <c r="D13" s="55"/>
      <c r="E13" s="55"/>
      <c r="F13" s="55"/>
      <c r="G13" s="55"/>
      <c r="H13" s="55"/>
      <c r="I13" s="55" t="s">
        <v>0</v>
      </c>
      <c r="J13" s="55" t="s">
        <v>0</v>
      </c>
      <c r="K13" s="56"/>
      <c r="L13" s="57" t="s">
        <v>0</v>
      </c>
      <c r="M13" s="55"/>
      <c r="N13" s="55"/>
      <c r="O13" s="55"/>
      <c r="P13" s="55"/>
      <c r="Q13" s="55"/>
      <c r="R13" s="55"/>
      <c r="S13" s="55"/>
      <c r="T13" s="55" t="s">
        <v>0</v>
      </c>
      <c r="U13" s="55" t="s">
        <v>0</v>
      </c>
    </row>
    <row r="14" spans="1:21" ht="21" x14ac:dyDescent="0.35">
      <c r="A14" s="50" t="s">
        <v>0</v>
      </c>
      <c r="B14" s="55"/>
      <c r="C14" s="55"/>
      <c r="D14" s="55"/>
      <c r="E14" s="55"/>
      <c r="F14" s="55"/>
      <c r="G14" s="55"/>
      <c r="H14" s="55"/>
      <c r="I14" s="55" t="s">
        <v>0</v>
      </c>
      <c r="J14" s="55" t="s">
        <v>0</v>
      </c>
      <c r="K14" s="56"/>
      <c r="L14" s="57" t="s">
        <v>0</v>
      </c>
      <c r="M14" s="55"/>
      <c r="N14" s="55"/>
      <c r="O14" s="55"/>
      <c r="P14" s="55"/>
      <c r="Q14" s="55"/>
      <c r="R14" s="55"/>
      <c r="S14" s="55"/>
      <c r="T14" s="55" t="s">
        <v>0</v>
      </c>
      <c r="U14" s="55" t="s">
        <v>0</v>
      </c>
    </row>
    <row r="15" spans="1:21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65"/>
      <c r="M15" s="56"/>
      <c r="N15" s="56"/>
      <c r="O15" s="56"/>
      <c r="P15" s="56"/>
      <c r="Q15" s="56"/>
      <c r="R15" s="56"/>
      <c r="S15" s="56"/>
      <c r="T15" s="56"/>
      <c r="U15" s="56"/>
    </row>
    <row r="16" spans="1:21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65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21" x14ac:dyDescent="0.35">
      <c r="A17" s="50"/>
      <c r="B17" s="54" t="s">
        <v>30</v>
      </c>
      <c r="C17" s="54"/>
      <c r="D17" s="54"/>
      <c r="E17" s="54"/>
      <c r="F17" s="54"/>
      <c r="G17" s="54"/>
      <c r="H17" s="54"/>
      <c r="I17" s="54"/>
      <c r="J17" s="54"/>
      <c r="K17" s="56"/>
      <c r="L17" s="57"/>
      <c r="M17" s="54" t="s">
        <v>31</v>
      </c>
      <c r="N17" s="54"/>
      <c r="O17" s="54"/>
      <c r="P17" s="54"/>
      <c r="Q17" s="54"/>
      <c r="R17" s="54"/>
      <c r="S17" s="54"/>
      <c r="T17" s="54"/>
      <c r="U17" s="54"/>
    </row>
    <row r="18" spans="1:21" ht="21" x14ac:dyDescent="0.35">
      <c r="A18" s="50"/>
      <c r="B18" s="54"/>
      <c r="C18" s="54"/>
      <c r="D18" s="54"/>
      <c r="E18" s="54"/>
      <c r="F18" s="54"/>
      <c r="G18" s="54"/>
      <c r="H18" s="54"/>
      <c r="I18" s="54"/>
      <c r="J18" s="54"/>
      <c r="K18" s="56"/>
      <c r="L18" s="57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21" x14ac:dyDescent="0.35">
      <c r="A19" s="50"/>
      <c r="B19" s="54" t="s">
        <v>26</v>
      </c>
      <c r="C19" s="54"/>
      <c r="D19" s="54"/>
      <c r="E19" s="54" t="s">
        <v>11</v>
      </c>
      <c r="F19" s="54" t="s">
        <v>12</v>
      </c>
      <c r="G19" s="54" t="s">
        <v>13</v>
      </c>
      <c r="H19" s="54" t="s">
        <v>24</v>
      </c>
      <c r="I19" s="54" t="s">
        <v>14</v>
      </c>
      <c r="J19" s="54" t="s">
        <v>25</v>
      </c>
      <c r="K19" s="56"/>
      <c r="L19" s="57"/>
      <c r="M19" s="54" t="s">
        <v>26</v>
      </c>
      <c r="N19" s="54"/>
      <c r="O19" s="54"/>
      <c r="P19" s="54" t="s">
        <v>11</v>
      </c>
      <c r="Q19" s="54" t="s">
        <v>12</v>
      </c>
      <c r="R19" s="54" t="s">
        <v>13</v>
      </c>
      <c r="S19" s="54" t="s">
        <v>24</v>
      </c>
      <c r="T19" s="54" t="s">
        <v>14</v>
      </c>
      <c r="U19" s="54" t="s">
        <v>25</v>
      </c>
    </row>
    <row r="20" spans="1:21" ht="21" x14ac:dyDescent="0.35">
      <c r="A20" s="50">
        <v>1</v>
      </c>
      <c r="B20" s="49" t="s">
        <v>60</v>
      </c>
      <c r="C20" s="49" t="s">
        <v>41</v>
      </c>
      <c r="D20" s="81" t="s">
        <v>71</v>
      </c>
      <c r="E20" s="68">
        <v>2.5</v>
      </c>
      <c r="F20" s="68">
        <v>0.4</v>
      </c>
      <c r="G20" s="68">
        <v>0.4</v>
      </c>
      <c r="H20" s="68">
        <v>0.5</v>
      </c>
      <c r="I20" s="68">
        <f>10-(F20+G20+H20)/3</f>
        <v>9.5666666666666664</v>
      </c>
      <c r="J20" s="68">
        <f>E20+I20</f>
        <v>12.066666666666666</v>
      </c>
      <c r="K20" s="56"/>
      <c r="L20" s="57">
        <v>1</v>
      </c>
      <c r="M20" s="48" t="s">
        <v>59</v>
      </c>
      <c r="N20" s="48" t="s">
        <v>54</v>
      </c>
      <c r="O20" s="80" t="s">
        <v>71</v>
      </c>
      <c r="P20" s="68">
        <v>4.2</v>
      </c>
      <c r="Q20" s="68">
        <v>0.8</v>
      </c>
      <c r="R20" s="68">
        <v>0.7</v>
      </c>
      <c r="S20" s="68">
        <v>0.5</v>
      </c>
      <c r="T20" s="68">
        <f>10-(Q20+R20+S20)/3</f>
        <v>9.3333333333333339</v>
      </c>
      <c r="U20" s="68">
        <f>P20+T20</f>
        <v>13.533333333333335</v>
      </c>
    </row>
    <row r="21" spans="1:21" ht="21" x14ac:dyDescent="0.35">
      <c r="A21" s="50">
        <v>2</v>
      </c>
      <c r="B21" s="48" t="s">
        <v>59</v>
      </c>
      <c r="C21" s="48" t="s">
        <v>54</v>
      </c>
      <c r="D21" s="80" t="s">
        <v>71</v>
      </c>
      <c r="E21" s="68">
        <v>2</v>
      </c>
      <c r="F21" s="68">
        <v>0.3</v>
      </c>
      <c r="G21" s="68">
        <v>0.4</v>
      </c>
      <c r="H21" s="68">
        <v>0.2</v>
      </c>
      <c r="I21" s="68">
        <f>10-(F21+G21+H21)/3</f>
        <v>9.6999999999999993</v>
      </c>
      <c r="J21" s="68">
        <f>E21+I21</f>
        <v>11.7</v>
      </c>
      <c r="K21" s="56"/>
      <c r="L21" s="57">
        <v>2</v>
      </c>
      <c r="M21" s="37" t="s">
        <v>61</v>
      </c>
      <c r="N21" s="37" t="s">
        <v>52</v>
      </c>
      <c r="O21" s="82" t="s">
        <v>71</v>
      </c>
      <c r="P21" s="68">
        <v>3.7</v>
      </c>
      <c r="Q21" s="68">
        <v>1.7</v>
      </c>
      <c r="R21" s="68">
        <v>1.8</v>
      </c>
      <c r="S21" s="68">
        <v>1.5</v>
      </c>
      <c r="T21" s="68">
        <f>10-(Q21+R21+S21)/3</f>
        <v>8.3333333333333339</v>
      </c>
      <c r="U21" s="68">
        <f>P21+T21</f>
        <v>12.033333333333335</v>
      </c>
    </row>
    <row r="22" spans="1:21" ht="21" x14ac:dyDescent="0.35">
      <c r="A22" s="50">
        <v>3</v>
      </c>
      <c r="B22" s="37" t="s">
        <v>61</v>
      </c>
      <c r="C22" s="37" t="s">
        <v>52</v>
      </c>
      <c r="D22" s="82" t="s">
        <v>71</v>
      </c>
      <c r="E22" s="68">
        <v>2.5</v>
      </c>
      <c r="F22" s="68">
        <v>0.9</v>
      </c>
      <c r="G22" s="68">
        <v>0.9</v>
      </c>
      <c r="H22" s="68">
        <v>1</v>
      </c>
      <c r="I22" s="68">
        <f>10-(F22+G22+H22)/3</f>
        <v>9.0666666666666664</v>
      </c>
      <c r="J22" s="68">
        <f>E22+I22</f>
        <v>11.566666666666666</v>
      </c>
      <c r="K22" s="56"/>
      <c r="L22" s="57">
        <v>3</v>
      </c>
      <c r="M22" s="49" t="s">
        <v>60</v>
      </c>
      <c r="N22" s="49" t="s">
        <v>41</v>
      </c>
      <c r="O22" s="81" t="s">
        <v>71</v>
      </c>
      <c r="P22" s="68">
        <v>2</v>
      </c>
      <c r="Q22" s="68">
        <v>0.7</v>
      </c>
      <c r="R22" s="68">
        <v>0.9</v>
      </c>
      <c r="S22" s="68">
        <v>0.8</v>
      </c>
      <c r="T22" s="68">
        <f>10-(Q22+R22+S22)/3</f>
        <v>9.1999999999999993</v>
      </c>
      <c r="U22" s="68">
        <f>P22+T22</f>
        <v>11.2</v>
      </c>
    </row>
    <row r="23" spans="1:21" ht="21" x14ac:dyDescent="0.35">
      <c r="A23" s="50" t="s">
        <v>0</v>
      </c>
      <c r="B23" s="55"/>
      <c r="C23" s="55"/>
      <c r="D23" s="55"/>
      <c r="E23" s="55"/>
      <c r="F23" s="55"/>
      <c r="G23" s="55"/>
      <c r="H23" s="55"/>
      <c r="I23" s="55" t="s">
        <v>0</v>
      </c>
      <c r="J23" s="55" t="s">
        <v>0</v>
      </c>
      <c r="K23" s="56"/>
      <c r="L23" s="57" t="s">
        <v>0</v>
      </c>
      <c r="M23" s="55"/>
      <c r="N23" s="55"/>
      <c r="O23" s="55"/>
      <c r="P23" s="55"/>
      <c r="Q23" s="55"/>
      <c r="R23" s="55"/>
      <c r="S23" s="55"/>
      <c r="T23" s="55" t="s">
        <v>0</v>
      </c>
      <c r="U23" s="55" t="s">
        <v>0</v>
      </c>
    </row>
    <row r="24" spans="1:21" ht="21" x14ac:dyDescent="0.35">
      <c r="A24" s="50" t="s">
        <v>0</v>
      </c>
      <c r="B24" s="55"/>
      <c r="C24" s="55"/>
      <c r="D24" s="55"/>
      <c r="E24" s="55"/>
      <c r="F24" s="55"/>
      <c r="G24" s="55"/>
      <c r="H24" s="55"/>
      <c r="I24" s="55" t="s">
        <v>0</v>
      </c>
      <c r="J24" s="55" t="s">
        <v>0</v>
      </c>
      <c r="K24" s="56"/>
      <c r="L24" s="57" t="s">
        <v>0</v>
      </c>
      <c r="M24" s="55"/>
      <c r="N24" s="55"/>
      <c r="O24" s="55"/>
      <c r="P24" s="55"/>
      <c r="Q24" s="55"/>
      <c r="R24" s="55"/>
      <c r="S24" s="55"/>
      <c r="T24" s="55" t="s">
        <v>0</v>
      </c>
      <c r="U24" s="55" t="s">
        <v>0</v>
      </c>
    </row>
    <row r="25" spans="1:21" ht="21" x14ac:dyDescent="0.35">
      <c r="A25" s="50" t="s">
        <v>0</v>
      </c>
      <c r="B25" s="55"/>
      <c r="C25" s="55"/>
      <c r="D25" s="55"/>
      <c r="E25" s="55"/>
      <c r="F25" s="55"/>
      <c r="G25" s="55"/>
      <c r="H25" s="55"/>
      <c r="I25" s="55" t="s">
        <v>0</v>
      </c>
      <c r="J25" s="55" t="s">
        <v>0</v>
      </c>
      <c r="K25" s="56"/>
      <c r="L25" s="57" t="s">
        <v>0</v>
      </c>
      <c r="M25" s="55"/>
      <c r="N25" s="55"/>
      <c r="O25" s="55"/>
      <c r="P25" s="55"/>
      <c r="Q25" s="55"/>
      <c r="R25" s="55"/>
      <c r="S25" s="55"/>
      <c r="T25" s="55" t="s">
        <v>0</v>
      </c>
      <c r="U25" s="55" t="s">
        <v>0</v>
      </c>
    </row>
    <row r="26" spans="1:21" ht="21" x14ac:dyDescent="0.35">
      <c r="A26" s="50" t="s">
        <v>0</v>
      </c>
      <c r="B26" s="55"/>
      <c r="C26" s="55"/>
      <c r="D26" s="55"/>
      <c r="E26" s="55"/>
      <c r="F26" s="55"/>
      <c r="G26" s="55"/>
      <c r="H26" s="55"/>
      <c r="I26" s="55" t="s">
        <v>0</v>
      </c>
      <c r="J26" s="55" t="s">
        <v>0</v>
      </c>
      <c r="K26" s="56"/>
      <c r="L26" s="54" t="s">
        <v>0</v>
      </c>
      <c r="M26" s="55"/>
      <c r="N26" s="55"/>
      <c r="O26" s="55"/>
      <c r="P26" s="55"/>
      <c r="Q26" s="55"/>
      <c r="R26" s="55"/>
      <c r="S26" s="55"/>
      <c r="T26" s="55" t="s">
        <v>0</v>
      </c>
      <c r="U26" s="55" t="s">
        <v>0</v>
      </c>
    </row>
    <row r="29" spans="1:21" ht="18.75" x14ac:dyDescent="0.3">
      <c r="B29" s="48" t="s">
        <v>0</v>
      </c>
      <c r="C29" s="48"/>
      <c r="D29" s="48" t="s">
        <v>0</v>
      </c>
      <c r="E29" s="48" t="s">
        <v>0</v>
      </c>
      <c r="F29" s="80" t="s">
        <v>0</v>
      </c>
      <c r="G29" s="110" t="s">
        <v>0</v>
      </c>
    </row>
  </sheetData>
  <sortState xmlns:xlrd2="http://schemas.microsoft.com/office/spreadsheetml/2017/richdata2" ref="M8:U10">
    <sortCondition descending="1" ref="U8:U10"/>
  </sortState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213B3-7210-4E4D-B28C-B067880ADAE1}">
  <dimension ref="A2:F9"/>
  <sheetViews>
    <sheetView workbookViewId="0">
      <selection activeCell="F3" sqref="F3"/>
    </sheetView>
  </sheetViews>
  <sheetFormatPr defaultColWidth="10.875" defaultRowHeight="46.5" x14ac:dyDescent="0.7"/>
  <cols>
    <col min="1" max="1" width="10.875" style="53"/>
    <col min="2" max="2" width="31.875" style="53" customWidth="1"/>
    <col min="3" max="16384" width="10.875" style="53"/>
  </cols>
  <sheetData>
    <row r="2" spans="1:6" s="51" customFormat="1" x14ac:dyDescent="0.7">
      <c r="B2" s="51" t="s">
        <v>26</v>
      </c>
      <c r="C2" s="51" t="s">
        <v>11</v>
      </c>
      <c r="D2" s="51" t="s">
        <v>12</v>
      </c>
      <c r="E2" s="51" t="s">
        <v>13</v>
      </c>
      <c r="F2" s="51" t="s">
        <v>0</v>
      </c>
    </row>
    <row r="3" spans="1:6" x14ac:dyDescent="0.7">
      <c r="A3" s="52">
        <v>1</v>
      </c>
      <c r="B3" s="52"/>
      <c r="C3" s="52"/>
      <c r="D3" s="52"/>
      <c r="E3" s="52"/>
      <c r="F3" s="52"/>
    </row>
    <row r="4" spans="1:6" x14ac:dyDescent="0.7">
      <c r="A4" s="52">
        <v>2</v>
      </c>
      <c r="B4" s="52"/>
      <c r="C4" s="52"/>
      <c r="D4" s="52"/>
      <c r="E4" s="52"/>
      <c r="F4" s="52"/>
    </row>
    <row r="5" spans="1:6" x14ac:dyDescent="0.7">
      <c r="A5" s="52">
        <v>3</v>
      </c>
      <c r="B5" s="52"/>
      <c r="C5" s="52"/>
      <c r="D5" s="52"/>
      <c r="E5" s="52"/>
      <c r="F5" s="52"/>
    </row>
    <row r="6" spans="1:6" x14ac:dyDescent="0.7">
      <c r="A6" s="52">
        <v>4</v>
      </c>
      <c r="B6" s="52"/>
      <c r="C6" s="52"/>
      <c r="D6" s="52"/>
      <c r="E6" s="52"/>
      <c r="F6" s="52"/>
    </row>
    <row r="7" spans="1:6" x14ac:dyDescent="0.7">
      <c r="A7" s="52">
        <v>5</v>
      </c>
      <c r="B7" s="52"/>
      <c r="C7" s="52"/>
      <c r="D7" s="52"/>
      <c r="E7" s="52"/>
      <c r="F7" s="52"/>
    </row>
    <row r="8" spans="1:6" x14ac:dyDescent="0.7">
      <c r="A8" s="52">
        <v>6</v>
      </c>
      <c r="B8" s="52"/>
      <c r="C8" s="52"/>
      <c r="D8" s="52"/>
      <c r="E8" s="52"/>
      <c r="F8" s="52"/>
    </row>
    <row r="9" spans="1:6" x14ac:dyDescent="0.7">
      <c r="A9" s="52">
        <v>7</v>
      </c>
      <c r="B9" s="52"/>
      <c r="C9" s="52"/>
      <c r="D9" s="52"/>
      <c r="E9" s="52"/>
      <c r="F9" s="52"/>
    </row>
  </sheetData>
  <pageMargins left="0.7" right="0.7" top="0.75" bottom="0.75" header="0.3" footer="0.3"/>
  <pageSetup paperSize="9" orientation="landscape" horizontalDpi="0" verticalDpi="0" copies="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CLASSIFICHE</vt:lpstr>
      <vt:lpstr>RITMICA</vt:lpstr>
      <vt:lpstr>MASCHILE</vt:lpstr>
      <vt:lpstr>GAF SENIOR</vt:lpstr>
      <vt:lpstr>GAF JUNIOR</vt:lpstr>
      <vt:lpstr>SCHEDA</vt:lpstr>
      <vt:lpstr>CLASSIFICHE!Print_Area</vt:lpstr>
      <vt:lpstr>'GAF JUNIOR'!Print_Area</vt:lpstr>
      <vt:lpstr>'GAF SENIOR'!Print_Area</vt:lpstr>
      <vt:lpstr>MASCHILE!Print_Area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Tessa </cp:lastModifiedBy>
  <cp:lastPrinted>2022-12-04T11:40:55Z</cp:lastPrinted>
  <dcterms:created xsi:type="dcterms:W3CDTF">2022-11-24T08:51:38Z</dcterms:created>
  <dcterms:modified xsi:type="dcterms:W3CDTF">2023-01-13T13:43:34Z</dcterms:modified>
</cp:coreProperties>
</file>